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75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6" i="1"/>
  <c r="U6"/>
  <c r="T6"/>
  <c r="S6"/>
  <c r="R6"/>
  <c r="Q6"/>
  <c r="P6"/>
  <c r="N6"/>
  <c r="M6"/>
  <c r="U8" l="1"/>
  <c r="V17" l="1"/>
  <c r="U17"/>
  <c r="V16"/>
  <c r="U16"/>
  <c r="V15"/>
  <c r="U15"/>
  <c r="V14"/>
  <c r="U14"/>
  <c r="V13"/>
  <c r="U13"/>
  <c r="V12"/>
  <c r="U12"/>
  <c r="V11"/>
  <c r="U11"/>
  <c r="V10"/>
  <c r="U10"/>
  <c r="V9"/>
  <c r="U9"/>
  <c r="V8"/>
  <c r="V7"/>
  <c r="U7"/>
  <c r="R15"/>
  <c r="T17"/>
  <c r="T18"/>
  <c r="T12"/>
  <c r="T13"/>
  <c r="T14"/>
  <c r="T15"/>
  <c r="T16"/>
  <c r="T11"/>
  <c r="T10"/>
  <c r="T9"/>
  <c r="T8"/>
  <c r="T7"/>
  <c r="U144" l="1"/>
  <c r="V144"/>
  <c r="U145"/>
  <c r="V145"/>
  <c r="U146"/>
  <c r="V146"/>
  <c r="U147"/>
  <c r="V147"/>
  <c r="U148"/>
  <c r="V148"/>
  <c r="U149"/>
  <c r="V149"/>
  <c r="U150"/>
  <c r="V150"/>
  <c r="U151"/>
  <c r="V151"/>
  <c r="U152"/>
  <c r="V152"/>
  <c r="U153"/>
  <c r="V153"/>
  <c r="U154"/>
  <c r="V154"/>
  <c r="U155"/>
  <c r="V155"/>
  <c r="U156"/>
  <c r="V156"/>
  <c r="U157"/>
  <c r="V157"/>
  <c r="U158"/>
  <c r="V158"/>
  <c r="U159"/>
  <c r="V159"/>
  <c r="U160"/>
  <c r="V160"/>
  <c r="U161"/>
  <c r="V161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Q156"/>
  <c r="S156" s="1"/>
  <c r="R156"/>
  <c r="Q157"/>
  <c r="R157"/>
  <c r="S157"/>
  <c r="Q158"/>
  <c r="S158" s="1"/>
  <c r="R158"/>
  <c r="Q159"/>
  <c r="R159"/>
  <c r="S159"/>
  <c r="Q160"/>
  <c r="S160" s="1"/>
  <c r="R160"/>
  <c r="Q161"/>
  <c r="R161"/>
  <c r="S161"/>
  <c r="U24" l="1"/>
  <c r="V24"/>
  <c r="U25"/>
  <c r="V25"/>
  <c r="U26"/>
  <c r="V26"/>
  <c r="U27"/>
  <c r="V27"/>
  <c r="U28"/>
  <c r="V28"/>
  <c r="U29"/>
  <c r="V29"/>
  <c r="U30"/>
  <c r="V30"/>
  <c r="U31"/>
  <c r="V31"/>
  <c r="U32"/>
  <c r="V32"/>
  <c r="U33"/>
  <c r="V33"/>
  <c r="U34"/>
  <c r="V34"/>
  <c r="U35"/>
  <c r="V35"/>
  <c r="T24"/>
  <c r="T25"/>
  <c r="T26"/>
  <c r="T27"/>
  <c r="T28"/>
  <c r="T29"/>
  <c r="T30"/>
  <c r="T31"/>
  <c r="T32"/>
  <c r="T33"/>
  <c r="T34"/>
  <c r="T35"/>
  <c r="U72"/>
  <c r="V72"/>
  <c r="U73"/>
  <c r="V73"/>
  <c r="U74"/>
  <c r="V74"/>
  <c r="U75"/>
  <c r="V75"/>
  <c r="U76"/>
  <c r="V76"/>
  <c r="U77"/>
  <c r="V77"/>
  <c r="U78"/>
  <c r="V78"/>
  <c r="U79"/>
  <c r="V79"/>
  <c r="U80"/>
  <c r="V80"/>
  <c r="U81"/>
  <c r="V81"/>
  <c r="U82"/>
  <c r="V82"/>
  <c r="U83"/>
  <c r="V83"/>
  <c r="T72"/>
  <c r="T73"/>
  <c r="T74"/>
  <c r="T75"/>
  <c r="T76"/>
  <c r="T77"/>
  <c r="T78"/>
  <c r="T79"/>
  <c r="T80"/>
  <c r="T81"/>
  <c r="T82"/>
  <c r="T83"/>
  <c r="U91" l="1"/>
  <c r="V91"/>
  <c r="U92"/>
  <c r="V92"/>
  <c r="U93"/>
  <c r="V93"/>
  <c r="U94"/>
  <c r="V94"/>
  <c r="U95"/>
  <c r="V95"/>
  <c r="V90"/>
  <c r="U90"/>
  <c r="T95"/>
  <c r="T94"/>
  <c r="T93"/>
  <c r="T92"/>
  <c r="T91"/>
  <c r="T90"/>
  <c r="U139"/>
  <c r="V139"/>
  <c r="U140"/>
  <c r="V140"/>
  <c r="U141"/>
  <c r="V141"/>
  <c r="U142"/>
  <c r="V142"/>
  <c r="U143"/>
  <c r="V143"/>
  <c r="V138"/>
  <c r="U138"/>
  <c r="T139"/>
  <c r="T140"/>
  <c r="T141"/>
  <c r="T142"/>
  <c r="T143"/>
  <c r="T138"/>
  <c r="U67"/>
  <c r="V67"/>
  <c r="U68"/>
  <c r="V68"/>
  <c r="U69"/>
  <c r="V69"/>
  <c r="U70"/>
  <c r="V70"/>
  <c r="U71"/>
  <c r="V71"/>
  <c r="V66"/>
  <c r="U66"/>
  <c r="T67"/>
  <c r="T68"/>
  <c r="T69"/>
  <c r="T70"/>
  <c r="T71"/>
  <c r="T66"/>
  <c r="U109"/>
  <c r="V109"/>
  <c r="U110"/>
  <c r="V110"/>
  <c r="U111"/>
  <c r="V111"/>
  <c r="U112"/>
  <c r="V112"/>
  <c r="U113"/>
  <c r="V113"/>
  <c r="V108"/>
  <c r="U108"/>
  <c r="T113"/>
  <c r="T112"/>
  <c r="T111"/>
  <c r="T110"/>
  <c r="T109"/>
  <c r="T108"/>
  <c r="U85"/>
  <c r="V85"/>
  <c r="U86"/>
  <c r="V86"/>
  <c r="U87"/>
  <c r="V87"/>
  <c r="U88"/>
  <c r="V88"/>
  <c r="U89"/>
  <c r="V89"/>
  <c r="V84"/>
  <c r="U84"/>
  <c r="T89"/>
  <c r="T88"/>
  <c r="T87"/>
  <c r="T86"/>
  <c r="T85"/>
  <c r="T84"/>
  <c r="U96"/>
  <c r="V96"/>
  <c r="U97"/>
  <c r="V97"/>
  <c r="U98"/>
  <c r="V98"/>
  <c r="U99"/>
  <c r="V99"/>
  <c r="U100"/>
  <c r="V100"/>
  <c r="U101"/>
  <c r="V101"/>
  <c r="T96"/>
  <c r="T97"/>
  <c r="T98"/>
  <c r="T99"/>
  <c r="T100"/>
  <c r="T101"/>
  <c r="M90"/>
  <c r="S23"/>
  <c r="R23"/>
  <c r="U23" s="1"/>
  <c r="V23"/>
  <c r="R19"/>
  <c r="U19" s="1"/>
  <c r="V19"/>
  <c r="U20"/>
  <c r="V20"/>
  <c r="U21"/>
  <c r="V21"/>
  <c r="U22"/>
  <c r="V22"/>
  <c r="V18"/>
  <c r="U18"/>
  <c r="T19"/>
  <c r="T20"/>
  <c r="T21"/>
  <c r="T22"/>
  <c r="T23"/>
  <c r="P21"/>
  <c r="Q39"/>
  <c r="S37"/>
  <c r="U37"/>
  <c r="V37"/>
  <c r="U38"/>
  <c r="V38"/>
  <c r="U39"/>
  <c r="U40"/>
  <c r="V40"/>
  <c r="U41"/>
  <c r="V41"/>
  <c r="V36"/>
  <c r="U36"/>
  <c r="T37"/>
  <c r="T38"/>
  <c r="T39"/>
  <c r="T40"/>
  <c r="T41"/>
  <c r="T36"/>
  <c r="O39"/>
  <c r="Q36"/>
  <c r="Q37"/>
  <c r="Z14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102"/>
  <c r="V103"/>
  <c r="V104"/>
  <c r="V105"/>
  <c r="V106"/>
  <c r="V107"/>
  <c r="V114"/>
  <c r="V115"/>
  <c r="V116"/>
  <c r="V117"/>
  <c r="V118"/>
  <c r="V119"/>
  <c r="V120"/>
  <c r="V121"/>
  <c r="V122"/>
  <c r="V123"/>
  <c r="V124"/>
  <c r="V125"/>
  <c r="V126"/>
  <c r="V127"/>
  <c r="V128"/>
  <c r="V129"/>
  <c r="V130"/>
  <c r="V131"/>
  <c r="V132"/>
  <c r="V133"/>
  <c r="V134"/>
  <c r="V135"/>
  <c r="V136"/>
  <c r="V137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102"/>
  <c r="U103"/>
  <c r="U104"/>
  <c r="U105"/>
  <c r="U106"/>
  <c r="U107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102"/>
  <c r="T103"/>
  <c r="T104"/>
  <c r="T105"/>
  <c r="T106"/>
  <c r="T107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S9"/>
  <c r="S13"/>
  <c r="S17"/>
  <c r="S25"/>
  <c r="S33"/>
  <c r="S45"/>
  <c r="S49"/>
  <c r="S57"/>
  <c r="S61"/>
  <c r="S65"/>
  <c r="S69"/>
  <c r="S73"/>
  <c r="S81"/>
  <c r="S85"/>
  <c r="Q155"/>
  <c r="S155" s="1"/>
  <c r="Q154"/>
  <c r="S154" s="1"/>
  <c r="Q153"/>
  <c r="S153" s="1"/>
  <c r="Q152"/>
  <c r="S152" s="1"/>
  <c r="Q151"/>
  <c r="S151" s="1"/>
  <c r="Q150"/>
  <c r="S150" s="1"/>
  <c r="Q148"/>
  <c r="S148" s="1"/>
  <c r="Q147"/>
  <c r="S147" s="1"/>
  <c r="Q146"/>
  <c r="S146" s="1"/>
  <c r="Q145"/>
  <c r="S145" s="1"/>
  <c r="Q144"/>
  <c r="S144" s="1"/>
  <c r="Q143"/>
  <c r="S143" s="1"/>
  <c r="Q142"/>
  <c r="S142" s="1"/>
  <c r="Q141"/>
  <c r="S141" s="1"/>
  <c r="Q140"/>
  <c r="S140" s="1"/>
  <c r="Q139"/>
  <c r="S139" s="1"/>
  <c r="Q138"/>
  <c r="S138" s="1"/>
  <c r="Q136"/>
  <c r="S136" s="1"/>
  <c r="Q135"/>
  <c r="S135" s="1"/>
  <c r="Q134"/>
  <c r="S134" s="1"/>
  <c r="Q132"/>
  <c r="S132" s="1"/>
  <c r="Q131"/>
  <c r="S131" s="1"/>
  <c r="Q130"/>
  <c r="S130" s="1"/>
  <c r="Q129"/>
  <c r="S129" s="1"/>
  <c r="Q128"/>
  <c r="S128" s="1"/>
  <c r="Q127"/>
  <c r="S127" s="1"/>
  <c r="Q126"/>
  <c r="S126" s="1"/>
  <c r="Q121"/>
  <c r="S121" s="1"/>
  <c r="Q120"/>
  <c r="S120" s="1"/>
  <c r="Q133"/>
  <c r="S133" s="1"/>
  <c r="Q137"/>
  <c r="S137" s="1"/>
  <c r="Q149"/>
  <c r="S149" s="1"/>
  <c r="Q125"/>
  <c r="S125" s="1"/>
  <c r="Q124"/>
  <c r="S124" s="1"/>
  <c r="Q123"/>
  <c r="S123" s="1"/>
  <c r="Q122"/>
  <c r="S122" s="1"/>
  <c r="Q119"/>
  <c r="S119" s="1"/>
  <c r="Q116"/>
  <c r="S116" s="1"/>
  <c r="Q115"/>
  <c r="S115" s="1"/>
  <c r="Q114"/>
  <c r="S114" s="1"/>
  <c r="Q112"/>
  <c r="S112" s="1"/>
  <c r="Q110"/>
  <c r="S110" s="1"/>
  <c r="Q109"/>
  <c r="S109" s="1"/>
  <c r="Q108"/>
  <c r="S108" s="1"/>
  <c r="Q107"/>
  <c r="S107" s="1"/>
  <c r="Q106"/>
  <c r="S106" s="1"/>
  <c r="Q105"/>
  <c r="S105" s="1"/>
  <c r="Q104"/>
  <c r="S104" s="1"/>
  <c r="Q102"/>
  <c r="S102" s="1"/>
  <c r="Q103"/>
  <c r="S103" s="1"/>
  <c r="Q111"/>
  <c r="S111" s="1"/>
  <c r="Q113"/>
  <c r="S113" s="1"/>
  <c r="Q117"/>
  <c r="S117" s="1"/>
  <c r="Q118"/>
  <c r="S118" s="1"/>
  <c r="Q101"/>
  <c r="S101" s="1"/>
  <c r="Q100"/>
  <c r="S100" s="1"/>
  <c r="Q99"/>
  <c r="S99" s="1"/>
  <c r="Q98"/>
  <c r="S98" s="1"/>
  <c r="Q96"/>
  <c r="S96" s="1"/>
  <c r="Q94"/>
  <c r="S94" s="1"/>
  <c r="Q93"/>
  <c r="S93" s="1"/>
  <c r="Q90"/>
  <c r="S90" s="1"/>
  <c r="Q89"/>
  <c r="S89" s="1"/>
  <c r="Q87"/>
  <c r="S87" s="1"/>
  <c r="Q86"/>
  <c r="S86" s="1"/>
  <c r="Q85"/>
  <c r="Q84"/>
  <c r="S84" s="1"/>
  <c r="Q83"/>
  <c r="S83" s="1"/>
  <c r="Q82"/>
  <c r="S82" s="1"/>
  <c r="Q81"/>
  <c r="Q80"/>
  <c r="S80" s="1"/>
  <c r="Q79"/>
  <c r="S79" s="1"/>
  <c r="Q78"/>
  <c r="S78" s="1"/>
  <c r="Q88"/>
  <c r="S88" s="1"/>
  <c r="Q91"/>
  <c r="S91" s="1"/>
  <c r="Q92"/>
  <c r="S92" s="1"/>
  <c r="Q95"/>
  <c r="S95" s="1"/>
  <c r="Q97"/>
  <c r="S97" s="1"/>
  <c r="Q77"/>
  <c r="S77" s="1"/>
  <c r="Q75"/>
  <c r="S75" s="1"/>
  <c r="Q74"/>
  <c r="S74" s="1"/>
  <c r="Q73"/>
  <c r="Q72"/>
  <c r="S72" s="1"/>
  <c r="Q71"/>
  <c r="S71" s="1"/>
  <c r="Q70"/>
  <c r="S70" s="1"/>
  <c r="Q69"/>
  <c r="Q68"/>
  <c r="S68" s="1"/>
  <c r="Q67"/>
  <c r="S67" s="1"/>
  <c r="Q66"/>
  <c r="S66" s="1"/>
  <c r="Q76"/>
  <c r="S76" s="1"/>
  <c r="Q64"/>
  <c r="S64" s="1"/>
  <c r="Q63"/>
  <c r="S63" s="1"/>
  <c r="Q62"/>
  <c r="S62" s="1"/>
  <c r="Q61"/>
  <c r="Q60"/>
  <c r="S60" s="1"/>
  <c r="Q59"/>
  <c r="S59" s="1"/>
  <c r="Q58"/>
  <c r="S58" s="1"/>
  <c r="Q57"/>
  <c r="Q56"/>
  <c r="S56" s="1"/>
  <c r="Q55"/>
  <c r="S55" s="1"/>
  <c r="Q54"/>
  <c r="S54" s="1"/>
  <c r="Q65"/>
  <c r="Q53"/>
  <c r="S53" s="1"/>
  <c r="Q52"/>
  <c r="S52" s="1"/>
  <c r="Q50"/>
  <c r="S50" s="1"/>
  <c r="Q49"/>
  <c r="Q48"/>
  <c r="S48" s="1"/>
  <c r="Q51"/>
  <c r="S51" s="1"/>
  <c r="Q47"/>
  <c r="S47" s="1"/>
  <c r="Q45"/>
  <c r="Q44"/>
  <c r="S44" s="1"/>
  <c r="Q43"/>
  <c r="S43" s="1"/>
  <c r="Q42"/>
  <c r="S42" s="1"/>
  <c r="Q46"/>
  <c r="S46" s="1"/>
  <c r="Q41"/>
  <c r="S41" s="1"/>
  <c r="Q38"/>
  <c r="S38" s="1"/>
  <c r="S36"/>
  <c r="Q34"/>
  <c r="S34" s="1"/>
  <c r="Q33"/>
  <c r="Q32"/>
  <c r="S32" s="1"/>
  <c r="Q30"/>
  <c r="S30" s="1"/>
  <c r="Q29"/>
  <c r="S29" s="1"/>
  <c r="Q28"/>
  <c r="S28" s="1"/>
  <c r="Q27"/>
  <c r="S27" s="1"/>
  <c r="Q25"/>
  <c r="Q24"/>
  <c r="S24" s="1"/>
  <c r="Q23"/>
  <c r="Q20"/>
  <c r="S20" s="1"/>
  <c r="Q19"/>
  <c r="S19" s="1"/>
  <c r="Q18"/>
  <c r="S18" s="1"/>
  <c r="Q17"/>
  <c r="Q16"/>
  <c r="S16" s="1"/>
  <c r="Q15"/>
  <c r="S15" s="1"/>
  <c r="Q14"/>
  <c r="S14" s="1"/>
  <c r="Q13"/>
  <c r="Q12"/>
  <c r="S12" s="1"/>
  <c r="Q11"/>
  <c r="S11" s="1"/>
  <c r="Q10"/>
  <c r="S10" s="1"/>
  <c r="Q9"/>
  <c r="S39"/>
  <c r="V39" s="1"/>
  <c r="Q40"/>
  <c r="S40" s="1"/>
  <c r="Q21"/>
  <c r="S21" s="1"/>
  <c r="Q22"/>
  <c r="S22" s="1"/>
  <c r="Q26"/>
  <c r="S26" s="1"/>
  <c r="Q31"/>
  <c r="S31" s="1"/>
  <c r="Q35"/>
  <c r="S35" s="1"/>
  <c r="Q8"/>
  <c r="S8" s="1"/>
  <c r="Q7"/>
  <c r="S7" s="1"/>
  <c r="O28"/>
  <c r="O29"/>
  <c r="O30"/>
  <c r="O31"/>
  <c r="O32"/>
  <c r="O33"/>
  <c r="O34"/>
  <c r="O35"/>
  <c r="O36"/>
  <c r="O37"/>
  <c r="O38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20"/>
  <c r="N30"/>
  <c r="N31"/>
  <c r="N32"/>
  <c r="N33"/>
  <c r="N34"/>
  <c r="N35"/>
  <c r="N36"/>
  <c r="N37"/>
  <c r="N38"/>
  <c r="N39"/>
  <c r="N40"/>
  <c r="N41"/>
  <c r="N42"/>
  <c r="N43"/>
  <c r="N44"/>
  <c r="O27"/>
  <c r="O26"/>
  <c r="O25"/>
  <c r="M19"/>
  <c r="O24"/>
  <c r="O23"/>
  <c r="O22"/>
  <c r="O21"/>
  <c r="O20"/>
  <c r="O19"/>
  <c r="O18"/>
  <c r="O17"/>
  <c r="O16"/>
  <c r="O15"/>
  <c r="O14"/>
  <c r="O13"/>
  <c r="O12"/>
  <c r="K29"/>
  <c r="N29" s="1"/>
  <c r="K28"/>
  <c r="N28" s="1"/>
  <c r="K26"/>
  <c r="N26" s="1"/>
  <c r="K25"/>
  <c r="N25" s="1"/>
  <c r="K27"/>
  <c r="N27" s="1"/>
  <c r="K24"/>
  <c r="N24" s="1"/>
  <c r="K23"/>
  <c r="N23" s="1"/>
  <c r="K22"/>
  <c r="N22" s="1"/>
  <c r="K21"/>
  <c r="N21" s="1"/>
  <c r="K20"/>
  <c r="N19"/>
  <c r="P19" s="1"/>
  <c r="N18"/>
  <c r="K17"/>
  <c r="N17" s="1"/>
  <c r="K16"/>
  <c r="N16" s="1"/>
  <c r="N15"/>
  <c r="N14"/>
  <c r="N13"/>
  <c r="N12"/>
  <c r="M173"/>
  <c r="M172"/>
  <c r="M171"/>
  <c r="M170"/>
  <c r="M169"/>
  <c r="M168"/>
  <c r="M167"/>
  <c r="M166"/>
  <c r="M165"/>
  <c r="M164"/>
  <c r="M163"/>
  <c r="M162"/>
  <c r="M161"/>
  <c r="M160"/>
  <c r="M159"/>
  <c r="M158"/>
  <c r="M157"/>
  <c r="M156"/>
  <c r="M155"/>
  <c r="M154"/>
  <c r="M153"/>
  <c r="M152"/>
  <c r="M151"/>
  <c r="M150"/>
  <c r="M149"/>
  <c r="M148"/>
  <c r="M147"/>
  <c r="M146"/>
  <c r="M145"/>
  <c r="M144"/>
  <c r="M143"/>
  <c r="M142"/>
  <c r="M141"/>
  <c r="M140"/>
  <c r="M139"/>
  <c r="M138"/>
  <c r="M137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89"/>
  <c r="M88"/>
  <c r="M87"/>
  <c r="M8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P44" s="1"/>
  <c r="R44" s="1"/>
  <c r="M43"/>
  <c r="M42"/>
  <c r="P42" s="1"/>
  <c r="R42" s="1"/>
  <c r="M41"/>
  <c r="M40"/>
  <c r="P40" s="1"/>
  <c r="R40" s="1"/>
  <c r="M39"/>
  <c r="M38"/>
  <c r="P38" s="1"/>
  <c r="R38" s="1"/>
  <c r="M37"/>
  <c r="M36"/>
  <c r="P36" s="1"/>
  <c r="R36" s="1"/>
  <c r="M35"/>
  <c r="M34"/>
  <c r="P34" s="1"/>
  <c r="R34" s="1"/>
  <c r="M33"/>
  <c r="M32"/>
  <c r="P32" s="1"/>
  <c r="R32" s="1"/>
  <c r="M31"/>
  <c r="M30"/>
  <c r="P30" s="1"/>
  <c r="R30" s="1"/>
  <c r="M29"/>
  <c r="P29" s="1"/>
  <c r="R29" s="1"/>
  <c r="M28"/>
  <c r="M27"/>
  <c r="M26"/>
  <c r="M25"/>
  <c r="M24"/>
  <c r="M23"/>
  <c r="P23" s="1"/>
  <c r="M22"/>
  <c r="M21"/>
  <c r="R21" s="1"/>
  <c r="M20"/>
  <c r="M18"/>
  <c r="M17"/>
  <c r="P17" s="1"/>
  <c r="R17" s="1"/>
  <c r="M16"/>
  <c r="M15"/>
  <c r="M14"/>
  <c r="M13"/>
  <c r="M12"/>
  <c r="O7"/>
  <c r="O8"/>
  <c r="O9"/>
  <c r="O10"/>
  <c r="O11"/>
  <c r="O6"/>
  <c r="N7"/>
  <c r="N8"/>
  <c r="N9"/>
  <c r="N10"/>
  <c r="N11"/>
  <c r="M7"/>
  <c r="P7" s="1"/>
  <c r="R7" s="1"/>
  <c r="M8"/>
  <c r="P8" s="1"/>
  <c r="R8" s="1"/>
  <c r="M9"/>
  <c r="P9" s="1"/>
  <c r="R9" s="1"/>
  <c r="M10"/>
  <c r="P10" s="1"/>
  <c r="R10" s="1"/>
  <c r="M11"/>
  <c r="P11" s="1"/>
  <c r="R11" s="1"/>
  <c r="P12" l="1"/>
  <c r="R12" s="1"/>
  <c r="P16"/>
  <c r="R16" s="1"/>
  <c r="P25"/>
  <c r="R25" s="1"/>
  <c r="P27"/>
  <c r="R27" s="1"/>
  <c r="P31"/>
  <c r="R31" s="1"/>
  <c r="P33"/>
  <c r="R33" s="1"/>
  <c r="P35"/>
  <c r="R35" s="1"/>
  <c r="P37"/>
  <c r="R37" s="1"/>
  <c r="P39"/>
  <c r="R39" s="1"/>
  <c r="P41"/>
  <c r="R41" s="1"/>
  <c r="P43"/>
  <c r="R43" s="1"/>
  <c r="P45"/>
  <c r="R45" s="1"/>
  <c r="P47"/>
  <c r="R47" s="1"/>
  <c r="P49"/>
  <c r="R49" s="1"/>
  <c r="P51"/>
  <c r="R51" s="1"/>
  <c r="P53"/>
  <c r="R53" s="1"/>
  <c r="P55"/>
  <c r="R55" s="1"/>
  <c r="P57"/>
  <c r="R57" s="1"/>
  <c r="P59"/>
  <c r="R59" s="1"/>
  <c r="P61"/>
  <c r="R61" s="1"/>
  <c r="P63"/>
  <c r="R63" s="1"/>
  <c r="P65"/>
  <c r="R65" s="1"/>
  <c r="P67"/>
  <c r="R67" s="1"/>
  <c r="P69"/>
  <c r="R69" s="1"/>
  <c r="P71"/>
  <c r="R71" s="1"/>
  <c r="P73"/>
  <c r="R73" s="1"/>
  <c r="P75"/>
  <c r="R75" s="1"/>
  <c r="P77"/>
  <c r="R77" s="1"/>
  <c r="P79"/>
  <c r="R79" s="1"/>
  <c r="P81"/>
  <c r="R81" s="1"/>
  <c r="P83"/>
  <c r="R83" s="1"/>
  <c r="P85"/>
  <c r="R85" s="1"/>
  <c r="P87"/>
  <c r="R87" s="1"/>
  <c r="P89"/>
  <c r="R89" s="1"/>
  <c r="P91"/>
  <c r="R91" s="1"/>
  <c r="P93"/>
  <c r="R93" s="1"/>
  <c r="P95"/>
  <c r="R95" s="1"/>
  <c r="P97"/>
  <c r="R97" s="1"/>
  <c r="P99"/>
  <c r="R99" s="1"/>
  <c r="P101"/>
  <c r="R101" s="1"/>
  <c r="P103"/>
  <c r="R103" s="1"/>
  <c r="P105"/>
  <c r="R105" s="1"/>
  <c r="P107"/>
  <c r="R107" s="1"/>
  <c r="P109"/>
  <c r="R109" s="1"/>
  <c r="P111"/>
  <c r="R111" s="1"/>
  <c r="P113"/>
  <c r="R113" s="1"/>
  <c r="P115"/>
  <c r="R115" s="1"/>
  <c r="P117"/>
  <c r="R117" s="1"/>
  <c r="P119"/>
  <c r="R119" s="1"/>
  <c r="P121"/>
  <c r="R121" s="1"/>
  <c r="P123"/>
  <c r="R123" s="1"/>
  <c r="P125"/>
  <c r="R125" s="1"/>
  <c r="P127"/>
  <c r="R127" s="1"/>
  <c r="P129"/>
  <c r="R129" s="1"/>
  <c r="P131"/>
  <c r="R131" s="1"/>
  <c r="P133"/>
  <c r="R133" s="1"/>
  <c r="P135"/>
  <c r="R135" s="1"/>
  <c r="P137"/>
  <c r="R137" s="1"/>
  <c r="P139"/>
  <c r="R139" s="1"/>
  <c r="P141"/>
  <c r="R141" s="1"/>
  <c r="P143"/>
  <c r="R143" s="1"/>
  <c r="P145"/>
  <c r="R145" s="1"/>
  <c r="P147"/>
  <c r="R147" s="1"/>
  <c r="P149"/>
  <c r="R149" s="1"/>
  <c r="P157"/>
  <c r="P159"/>
  <c r="P161"/>
  <c r="P163"/>
  <c r="P165"/>
  <c r="P167"/>
  <c r="P169"/>
  <c r="P171"/>
  <c r="P173"/>
  <c r="P154"/>
  <c r="R154" s="1"/>
  <c r="P152"/>
  <c r="R152" s="1"/>
  <c r="P150"/>
  <c r="R150" s="1"/>
  <c r="P18"/>
  <c r="R18" s="1"/>
  <c r="P14"/>
  <c r="R14" s="1"/>
  <c r="P20"/>
  <c r="R20" s="1"/>
  <c r="P22"/>
  <c r="R22" s="1"/>
  <c r="P24"/>
  <c r="R24" s="1"/>
  <c r="P26"/>
  <c r="R26" s="1"/>
  <c r="P28"/>
  <c r="R28" s="1"/>
  <c r="P46"/>
  <c r="R46" s="1"/>
  <c r="P48"/>
  <c r="R48" s="1"/>
  <c r="P50"/>
  <c r="R50" s="1"/>
  <c r="P52"/>
  <c r="R52" s="1"/>
  <c r="P54"/>
  <c r="R54" s="1"/>
  <c r="P56"/>
  <c r="R56" s="1"/>
  <c r="P58"/>
  <c r="R58" s="1"/>
  <c r="P60"/>
  <c r="R60" s="1"/>
  <c r="P62"/>
  <c r="R62" s="1"/>
  <c r="P64"/>
  <c r="R64" s="1"/>
  <c r="P66"/>
  <c r="R66" s="1"/>
  <c r="P68"/>
  <c r="R68" s="1"/>
  <c r="P70"/>
  <c r="R70" s="1"/>
  <c r="P72"/>
  <c r="R72" s="1"/>
  <c r="P74"/>
  <c r="R74" s="1"/>
  <c r="P76"/>
  <c r="R76" s="1"/>
  <c r="P78"/>
  <c r="R78" s="1"/>
  <c r="P80"/>
  <c r="R80" s="1"/>
  <c r="P82"/>
  <c r="R82" s="1"/>
  <c r="P84"/>
  <c r="R84" s="1"/>
  <c r="P86"/>
  <c r="R86" s="1"/>
  <c r="P88"/>
  <c r="R88" s="1"/>
  <c r="P90"/>
  <c r="R90" s="1"/>
  <c r="P92"/>
  <c r="R92" s="1"/>
  <c r="P94"/>
  <c r="R94" s="1"/>
  <c r="P96"/>
  <c r="R96" s="1"/>
  <c r="P98"/>
  <c r="R98" s="1"/>
  <c r="P100"/>
  <c r="R100" s="1"/>
  <c r="P102"/>
  <c r="R102" s="1"/>
  <c r="P104"/>
  <c r="R104" s="1"/>
  <c r="P106"/>
  <c r="R106" s="1"/>
  <c r="P108"/>
  <c r="R108" s="1"/>
  <c r="P110"/>
  <c r="R110" s="1"/>
  <c r="P112"/>
  <c r="R112" s="1"/>
  <c r="P114"/>
  <c r="R114" s="1"/>
  <c r="P116"/>
  <c r="R116" s="1"/>
  <c r="P118"/>
  <c r="R118" s="1"/>
  <c r="P120"/>
  <c r="R120" s="1"/>
  <c r="P122"/>
  <c r="R122" s="1"/>
  <c r="P124"/>
  <c r="R124" s="1"/>
  <c r="P126"/>
  <c r="R126" s="1"/>
  <c r="P128"/>
  <c r="R128" s="1"/>
  <c r="P130"/>
  <c r="R130" s="1"/>
  <c r="P132"/>
  <c r="R132" s="1"/>
  <c r="P134"/>
  <c r="R134" s="1"/>
  <c r="P136"/>
  <c r="R136" s="1"/>
  <c r="P138"/>
  <c r="R138" s="1"/>
  <c r="P140"/>
  <c r="R140" s="1"/>
  <c r="P142"/>
  <c r="R142" s="1"/>
  <c r="P144"/>
  <c r="R144" s="1"/>
  <c r="P146"/>
  <c r="R146" s="1"/>
  <c r="P148"/>
  <c r="R148" s="1"/>
  <c r="P156"/>
  <c r="P158"/>
  <c r="P160"/>
  <c r="P162"/>
  <c r="P164"/>
  <c r="P166"/>
  <c r="P168"/>
  <c r="P170"/>
  <c r="P172"/>
  <c r="P13"/>
  <c r="R13" s="1"/>
  <c r="P15"/>
  <c r="P155"/>
  <c r="R155" s="1"/>
  <c r="P153"/>
  <c r="R153" s="1"/>
  <c r="P151"/>
  <c r="R151" s="1"/>
</calcChain>
</file>

<file path=xl/sharedStrings.xml><?xml version="1.0" encoding="utf-8"?>
<sst xmlns="http://schemas.openxmlformats.org/spreadsheetml/2006/main" count="538" uniqueCount="80">
  <si>
    <t>Кес-</t>
  </si>
  <si>
    <t>кін</t>
  </si>
  <si>
    <t>№</t>
  </si>
  <si>
    <t>Ва-ри-ант</t>
  </si>
  <si>
    <t>тар</t>
  </si>
  <si>
    <t>Қабат А</t>
  </si>
  <si>
    <t>Қабат В1</t>
  </si>
  <si>
    <t>Қабат В2</t>
  </si>
  <si>
    <t>см</t>
  </si>
  <si>
    <t>%</t>
  </si>
  <si>
    <t>cм</t>
  </si>
  <si>
    <t>0-28</t>
  </si>
  <si>
    <t>0-26</t>
  </si>
  <si>
    <t>0-25</t>
  </si>
  <si>
    <t>0-27</t>
  </si>
  <si>
    <t>28-55</t>
  </si>
  <si>
    <t>26-51</t>
  </si>
  <si>
    <t>25-52</t>
  </si>
  <si>
    <t>27-52</t>
  </si>
  <si>
    <t>26-54</t>
  </si>
  <si>
    <t>55-79</t>
  </si>
  <si>
    <t>51-73</t>
  </si>
  <si>
    <t>51-76</t>
  </si>
  <si>
    <t>52-74</t>
  </si>
  <si>
    <t>52-72</t>
  </si>
  <si>
    <t>54-73</t>
  </si>
  <si>
    <t>0-24</t>
  </si>
  <si>
    <t>27-53</t>
  </si>
  <si>
    <t>26-50</t>
  </si>
  <si>
    <t>27-54</t>
  </si>
  <si>
    <t>25-53</t>
  </si>
  <si>
    <t>24-50</t>
  </si>
  <si>
    <t>25-51</t>
  </si>
  <si>
    <t>53-73</t>
  </si>
  <si>
    <t>50-74</t>
  </si>
  <si>
    <t>53-72</t>
  </si>
  <si>
    <t>50-71</t>
  </si>
  <si>
    <t>26-52</t>
  </si>
  <si>
    <t>27-51</t>
  </si>
  <si>
    <t>52-71</t>
  </si>
  <si>
    <t>50-72</t>
  </si>
  <si>
    <t>51-70</t>
  </si>
  <si>
    <t>26-53</t>
  </si>
  <si>
    <t>54-72</t>
  </si>
  <si>
    <t>53-71</t>
  </si>
  <si>
    <t>51-71</t>
  </si>
  <si>
    <t>27-56</t>
  </si>
  <si>
    <t>25-54</t>
  </si>
  <si>
    <t>56-74</t>
  </si>
  <si>
    <t>54-76</t>
  </si>
  <si>
    <t>54-71</t>
  </si>
  <si>
    <t>53-70</t>
  </si>
  <si>
    <t>28-53</t>
  </si>
  <si>
    <t>27-58</t>
  </si>
  <si>
    <t>58-75</t>
  </si>
  <si>
    <t>51-72</t>
  </si>
  <si>
    <t>26-55</t>
  </si>
  <si>
    <t>52-73</t>
  </si>
  <si>
    <t>55-71</t>
  </si>
  <si>
    <t>52-69</t>
  </si>
  <si>
    <t>27-50</t>
  </si>
  <si>
    <t>28-52</t>
  </si>
  <si>
    <t>51-75</t>
  </si>
  <si>
    <t>53-76</t>
  </si>
  <si>
    <t>25-50</t>
  </si>
  <si>
    <t>52-70</t>
  </si>
  <si>
    <t>53-75</t>
  </si>
  <si>
    <t>50-73</t>
  </si>
  <si>
    <t>А</t>
  </si>
  <si>
    <t>В1</t>
  </si>
  <si>
    <t>В2</t>
  </si>
  <si>
    <t>в т/га</t>
  </si>
  <si>
    <t>0-50 см қабаты үшін %</t>
  </si>
  <si>
    <t>Гумус қоры</t>
  </si>
  <si>
    <t>S (Z)</t>
  </si>
  <si>
    <t>Алдын-ала бонитет балы</t>
  </si>
  <si>
    <t>Бжо</t>
  </si>
  <si>
    <t>Бказ</t>
  </si>
  <si>
    <t>Ктүзету коэффициенті</t>
  </si>
  <si>
    <t>Соңғы бонитет балы Бсоңғы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</si>
</sst>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Z180"/>
  <sheetViews>
    <sheetView tabSelected="1" zoomScale="90" zoomScaleNormal="90" zoomScaleSheetLayoutView="70" workbookViewId="0">
      <selection activeCell="V7" sqref="V7"/>
    </sheetView>
  </sheetViews>
  <sheetFormatPr defaultRowHeight="15.75"/>
  <cols>
    <col min="1" max="17" width="9.140625" style="4"/>
    <col min="18" max="18" width="9.140625" style="6"/>
    <col min="19" max="19" width="11.42578125" style="6" customWidth="1"/>
    <col min="20" max="22" width="9.140625" style="6"/>
    <col min="23" max="16384" width="9.140625" style="4"/>
  </cols>
  <sheetData>
    <row r="2" spans="2:26" ht="31.5" customHeight="1">
      <c r="B2" s="2" t="s">
        <v>0</v>
      </c>
      <c r="C2" s="2" t="s">
        <v>3</v>
      </c>
      <c r="D2" s="50" t="s">
        <v>5</v>
      </c>
      <c r="E2" s="50"/>
      <c r="F2" s="50" t="s">
        <v>6</v>
      </c>
      <c r="G2" s="50"/>
      <c r="H2" s="50" t="s">
        <v>7</v>
      </c>
      <c r="I2" s="50"/>
      <c r="J2" s="50" t="s">
        <v>68</v>
      </c>
      <c r="K2" s="50" t="s">
        <v>69</v>
      </c>
      <c r="L2" s="50" t="s">
        <v>70</v>
      </c>
      <c r="M2" s="51" t="s">
        <v>73</v>
      </c>
      <c r="N2" s="51"/>
      <c r="O2" s="51"/>
      <c r="P2" s="51"/>
      <c r="Q2" s="51"/>
      <c r="R2" s="50" t="s">
        <v>75</v>
      </c>
      <c r="S2" s="50"/>
      <c r="T2" s="50" t="s">
        <v>78</v>
      </c>
      <c r="U2" s="50" t="s">
        <v>79</v>
      </c>
      <c r="V2" s="50"/>
    </row>
    <row r="3" spans="2:26" ht="15.75" customHeight="1">
      <c r="B3" s="2" t="s">
        <v>1</v>
      </c>
      <c r="C3" s="2" t="s">
        <v>4</v>
      </c>
      <c r="D3" s="50"/>
      <c r="E3" s="50"/>
      <c r="F3" s="50"/>
      <c r="G3" s="50"/>
      <c r="H3" s="50"/>
      <c r="I3" s="50"/>
      <c r="J3" s="50"/>
      <c r="K3" s="50"/>
      <c r="L3" s="50"/>
      <c r="M3" s="51" t="s">
        <v>71</v>
      </c>
      <c r="N3" s="51"/>
      <c r="O3" s="51"/>
      <c r="P3" s="51"/>
      <c r="Q3" s="67" t="s">
        <v>72</v>
      </c>
      <c r="R3" s="51" t="s">
        <v>76</v>
      </c>
      <c r="S3" s="51" t="s">
        <v>77</v>
      </c>
      <c r="T3" s="50"/>
      <c r="U3" s="51" t="s">
        <v>76</v>
      </c>
      <c r="V3" s="51" t="s">
        <v>77</v>
      </c>
    </row>
    <row r="4" spans="2:26" ht="30" customHeight="1">
      <c r="B4" s="2" t="s">
        <v>2</v>
      </c>
      <c r="C4" s="2"/>
      <c r="D4" s="2" t="s">
        <v>8</v>
      </c>
      <c r="E4" s="2" t="s">
        <v>9</v>
      </c>
      <c r="F4" s="2" t="s">
        <v>10</v>
      </c>
      <c r="G4" s="2" t="s">
        <v>9</v>
      </c>
      <c r="H4" s="2" t="s">
        <v>8</v>
      </c>
      <c r="I4" s="2" t="s">
        <v>9</v>
      </c>
      <c r="J4" s="2" t="s">
        <v>10</v>
      </c>
      <c r="K4" s="2" t="s">
        <v>10</v>
      </c>
      <c r="L4" s="2" t="s">
        <v>10</v>
      </c>
      <c r="M4" s="1" t="s">
        <v>68</v>
      </c>
      <c r="N4" s="1" t="s">
        <v>69</v>
      </c>
      <c r="O4" s="1" t="s">
        <v>70</v>
      </c>
      <c r="P4" s="6" t="s">
        <v>74</v>
      </c>
      <c r="Q4" s="67"/>
      <c r="R4" s="51"/>
      <c r="S4" s="51"/>
      <c r="T4" s="50"/>
      <c r="U4" s="51"/>
      <c r="V4" s="51"/>
    </row>
    <row r="5" spans="2:26" ht="16.5" thickBot="1">
      <c r="B5" s="8">
        <v>1</v>
      </c>
      <c r="C5" s="8">
        <v>2</v>
      </c>
      <c r="D5" s="8">
        <v>3</v>
      </c>
      <c r="E5" s="8">
        <v>4</v>
      </c>
      <c r="F5" s="8">
        <v>5</v>
      </c>
      <c r="G5" s="8">
        <v>6</v>
      </c>
      <c r="H5" s="8">
        <v>7</v>
      </c>
      <c r="I5" s="8">
        <v>8</v>
      </c>
      <c r="J5" s="10">
        <v>9</v>
      </c>
      <c r="K5" s="10">
        <v>10</v>
      </c>
      <c r="L5" s="10">
        <v>11</v>
      </c>
      <c r="M5" s="10">
        <v>12</v>
      </c>
      <c r="N5" s="10">
        <v>13</v>
      </c>
      <c r="O5" s="10">
        <v>14</v>
      </c>
      <c r="P5" s="10">
        <v>15</v>
      </c>
      <c r="Q5" s="21">
        <v>16</v>
      </c>
      <c r="R5" s="6">
        <v>17</v>
      </c>
      <c r="S5" s="6">
        <v>18</v>
      </c>
      <c r="T5" s="6">
        <v>19</v>
      </c>
      <c r="U5" s="6">
        <v>20</v>
      </c>
      <c r="V5" s="6">
        <v>21</v>
      </c>
    </row>
    <row r="6" spans="2:26">
      <c r="B6" s="58">
        <v>1</v>
      </c>
      <c r="C6" s="13">
        <v>1</v>
      </c>
      <c r="D6" s="13" t="s">
        <v>11</v>
      </c>
      <c r="E6" s="13">
        <v>6.83</v>
      </c>
      <c r="F6" s="13" t="s">
        <v>15</v>
      </c>
      <c r="G6" s="13">
        <v>5.12</v>
      </c>
      <c r="H6" s="13" t="s">
        <v>20</v>
      </c>
      <c r="I6" s="13">
        <v>3.12</v>
      </c>
      <c r="J6" s="13">
        <v>28</v>
      </c>
      <c r="K6" s="13">
        <v>27</v>
      </c>
      <c r="L6" s="13">
        <v>24</v>
      </c>
      <c r="M6" s="14">
        <f>SUM((J6*E6)*1.25)</f>
        <v>239.05</v>
      </c>
      <c r="N6" s="14">
        <f>SUM((K6*G6)*1.25)</f>
        <v>172.8</v>
      </c>
      <c r="O6" s="14">
        <f>SUM(L6*I6*1.25)</f>
        <v>93.6</v>
      </c>
      <c r="P6" s="14">
        <f>SUM(M6+N6+O6)</f>
        <v>505.45000000000005</v>
      </c>
      <c r="Q6" s="22">
        <f>SUM((J6*E6)+(22*G6))/50</f>
        <v>6.0776000000000003</v>
      </c>
      <c r="R6" s="6">
        <f>SUM((P6*100)/1020)</f>
        <v>49.553921568627459</v>
      </c>
      <c r="S6" s="6">
        <f>SUM((Q6/7)*100)</f>
        <v>86.822857142857146</v>
      </c>
      <c r="T6" s="29">
        <f>0.5</f>
        <v>0.5</v>
      </c>
      <c r="U6" s="29">
        <f>SUM(R6*0.5)</f>
        <v>24.776960784313729</v>
      </c>
      <c r="V6" s="29">
        <f>SUM(S6*0.5)</f>
        <v>43.411428571428573</v>
      </c>
    </row>
    <row r="7" spans="2:26">
      <c r="B7" s="59"/>
      <c r="C7" s="2">
        <v>2</v>
      </c>
      <c r="D7" s="2" t="s">
        <v>12</v>
      </c>
      <c r="E7" s="2">
        <v>5.83</v>
      </c>
      <c r="F7" s="2" t="s">
        <v>16</v>
      </c>
      <c r="G7" s="2">
        <v>4.67</v>
      </c>
      <c r="H7" s="2" t="s">
        <v>21</v>
      </c>
      <c r="I7" s="2">
        <v>3.03</v>
      </c>
      <c r="J7" s="2">
        <v>26</v>
      </c>
      <c r="K7" s="2">
        <v>25</v>
      </c>
      <c r="L7" s="2">
        <v>22</v>
      </c>
      <c r="M7" s="6">
        <f t="shared" ref="M7:M173" si="0">SUM((J7*E7)*1.25)</f>
        <v>189.47500000000002</v>
      </c>
      <c r="N7" s="6">
        <f t="shared" ref="N7:N70" si="1">SUM((K7*G7)*1.25)</f>
        <v>145.9375</v>
      </c>
      <c r="O7" s="6">
        <f t="shared" ref="O7:O70" si="2">SUM(L7*I7*1.25)</f>
        <v>83.324999999999989</v>
      </c>
      <c r="P7" s="6">
        <f t="shared" ref="P7:P70" si="3">SUM(M7+N7+O7)</f>
        <v>418.73750000000001</v>
      </c>
      <c r="Q7" s="23">
        <f>SUM((J7*E7)+(24*G7))/50</f>
        <v>5.2732000000000001</v>
      </c>
      <c r="R7" s="6">
        <f t="shared" ref="R7:R70" si="4">SUM((P7*100)/1020)</f>
        <v>41.052696078431374</v>
      </c>
      <c r="S7" s="6">
        <f t="shared" ref="S7:S70" si="5">SUM((Q7/7)*100)</f>
        <v>75.331428571428575</v>
      </c>
      <c r="T7" s="29">
        <f t="shared" ref="T7:T18" si="6">0.5</f>
        <v>0.5</v>
      </c>
      <c r="U7" s="29">
        <f t="shared" ref="U6:U17" si="7">SUM(R7*0.5)</f>
        <v>20.526348039215687</v>
      </c>
      <c r="V7" s="29">
        <f t="shared" ref="V6:V17" si="8">SUM(S7*0.5)</f>
        <v>37.665714285714287</v>
      </c>
    </row>
    <row r="8" spans="2:26">
      <c r="B8" s="59"/>
      <c r="C8" s="2">
        <v>3</v>
      </c>
      <c r="D8" s="2" t="s">
        <v>12</v>
      </c>
      <c r="E8" s="2">
        <v>6.12</v>
      </c>
      <c r="F8" s="2" t="s">
        <v>16</v>
      </c>
      <c r="G8" s="2">
        <v>4.53</v>
      </c>
      <c r="H8" s="2" t="s">
        <v>22</v>
      </c>
      <c r="I8" s="2">
        <v>3.11</v>
      </c>
      <c r="J8" s="2">
        <v>26</v>
      </c>
      <c r="K8" s="2">
        <v>25</v>
      </c>
      <c r="L8" s="2">
        <v>25</v>
      </c>
      <c r="M8" s="6">
        <f t="shared" si="0"/>
        <v>198.9</v>
      </c>
      <c r="N8" s="6">
        <f t="shared" si="1"/>
        <v>141.5625</v>
      </c>
      <c r="O8" s="6">
        <f t="shared" si="2"/>
        <v>97.1875</v>
      </c>
      <c r="P8" s="6">
        <f t="shared" si="3"/>
        <v>437.65</v>
      </c>
      <c r="Q8" s="23">
        <f>SUM((J8*E8)+(24*G8))/50</f>
        <v>5.3568000000000007</v>
      </c>
      <c r="R8" s="6">
        <f t="shared" si="4"/>
        <v>42.906862745098039</v>
      </c>
      <c r="S8" s="6">
        <f t="shared" si="5"/>
        <v>76.525714285714301</v>
      </c>
      <c r="T8" s="29">
        <f t="shared" si="6"/>
        <v>0.5</v>
      </c>
      <c r="U8" s="29">
        <f>SUM(R8*0.5)</f>
        <v>21.453431372549019</v>
      </c>
      <c r="V8" s="29">
        <f t="shared" si="8"/>
        <v>38.26285714285715</v>
      </c>
    </row>
    <row r="9" spans="2:26">
      <c r="B9" s="59"/>
      <c r="C9" s="2">
        <v>4</v>
      </c>
      <c r="D9" s="2" t="s">
        <v>13</v>
      </c>
      <c r="E9" s="2">
        <v>5.94</v>
      </c>
      <c r="F9" s="2" t="s">
        <v>17</v>
      </c>
      <c r="G9" s="2">
        <v>4.41</v>
      </c>
      <c r="H9" s="2" t="s">
        <v>23</v>
      </c>
      <c r="I9" s="2">
        <v>3.01</v>
      </c>
      <c r="J9" s="2">
        <v>25</v>
      </c>
      <c r="K9" s="2">
        <v>27</v>
      </c>
      <c r="L9" s="2">
        <v>22</v>
      </c>
      <c r="M9" s="6">
        <f t="shared" si="0"/>
        <v>185.625</v>
      </c>
      <c r="N9" s="6">
        <f t="shared" si="1"/>
        <v>148.83750000000001</v>
      </c>
      <c r="O9" s="6">
        <f t="shared" si="2"/>
        <v>82.775000000000006</v>
      </c>
      <c r="P9" s="6">
        <f t="shared" si="3"/>
        <v>417.23749999999995</v>
      </c>
      <c r="Q9" s="23">
        <f>SUM((J9*E9)+(25*G9))/50</f>
        <v>5.1749999999999998</v>
      </c>
      <c r="R9" s="6">
        <f t="shared" si="4"/>
        <v>40.905637254901954</v>
      </c>
      <c r="S9" s="6">
        <f t="shared" si="5"/>
        <v>73.928571428571416</v>
      </c>
      <c r="T9" s="29">
        <f t="shared" si="6"/>
        <v>0.5</v>
      </c>
      <c r="U9" s="29">
        <f t="shared" si="7"/>
        <v>20.452818627450977</v>
      </c>
      <c r="V9" s="29">
        <f t="shared" si="8"/>
        <v>36.964285714285708</v>
      </c>
    </row>
    <row r="10" spans="2:26">
      <c r="B10" s="59"/>
      <c r="C10" s="2">
        <v>5</v>
      </c>
      <c r="D10" s="2" t="s">
        <v>14</v>
      </c>
      <c r="E10" s="2">
        <v>5.71</v>
      </c>
      <c r="F10" s="2" t="s">
        <v>18</v>
      </c>
      <c r="G10" s="2">
        <v>4.18</v>
      </c>
      <c r="H10" s="2" t="s">
        <v>24</v>
      </c>
      <c r="I10" s="2">
        <v>3.14</v>
      </c>
      <c r="J10" s="2">
        <v>27</v>
      </c>
      <c r="K10" s="2">
        <v>25</v>
      </c>
      <c r="L10" s="2">
        <v>20</v>
      </c>
      <c r="M10" s="6">
        <f t="shared" si="0"/>
        <v>192.71249999999998</v>
      </c>
      <c r="N10" s="6">
        <f t="shared" si="1"/>
        <v>130.625</v>
      </c>
      <c r="O10" s="6">
        <f t="shared" si="2"/>
        <v>78.5</v>
      </c>
      <c r="P10" s="6">
        <f t="shared" si="3"/>
        <v>401.83749999999998</v>
      </c>
      <c r="Q10" s="23">
        <f>SUM((J10*E10)+(23*G10))/50</f>
        <v>5.0061999999999998</v>
      </c>
      <c r="R10" s="6">
        <f t="shared" si="4"/>
        <v>39.395833333333336</v>
      </c>
      <c r="S10" s="6">
        <f t="shared" si="5"/>
        <v>71.517142857142858</v>
      </c>
      <c r="T10" s="29">
        <f t="shared" si="6"/>
        <v>0.5</v>
      </c>
      <c r="U10" s="29">
        <f t="shared" si="7"/>
        <v>19.697916666666668</v>
      </c>
      <c r="V10" s="29">
        <f t="shared" si="8"/>
        <v>35.758571428571429</v>
      </c>
    </row>
    <row r="11" spans="2:26" ht="16.5" thickBot="1">
      <c r="B11" s="60"/>
      <c r="C11" s="3">
        <v>6</v>
      </c>
      <c r="D11" s="3" t="s">
        <v>14</v>
      </c>
      <c r="E11" s="3">
        <v>6.03</v>
      </c>
      <c r="F11" s="3" t="s">
        <v>19</v>
      </c>
      <c r="G11" s="3">
        <v>4.07</v>
      </c>
      <c r="H11" s="3" t="s">
        <v>25</v>
      </c>
      <c r="I11" s="3">
        <v>3.12</v>
      </c>
      <c r="J11" s="3">
        <v>27</v>
      </c>
      <c r="K11" s="3">
        <v>27</v>
      </c>
      <c r="L11" s="3">
        <v>19</v>
      </c>
      <c r="M11" s="15">
        <f t="shared" si="0"/>
        <v>203.51249999999999</v>
      </c>
      <c r="N11" s="15">
        <f t="shared" si="1"/>
        <v>137.36250000000001</v>
      </c>
      <c r="O11" s="15">
        <f t="shared" si="2"/>
        <v>74.099999999999994</v>
      </c>
      <c r="P11" s="15">
        <f t="shared" si="3"/>
        <v>414.97500000000002</v>
      </c>
      <c r="Q11" s="24">
        <f>SUM((J11*E11)+(24*G11))/50</f>
        <v>5.2098000000000004</v>
      </c>
      <c r="R11" s="6">
        <f t="shared" si="4"/>
        <v>40.683823529411768</v>
      </c>
      <c r="S11" s="6">
        <f t="shared" si="5"/>
        <v>74.425714285714292</v>
      </c>
      <c r="T11" s="29">
        <f t="shared" si="6"/>
        <v>0.5</v>
      </c>
      <c r="U11" s="29">
        <f t="shared" si="7"/>
        <v>20.341911764705884</v>
      </c>
      <c r="V11" s="29">
        <f t="shared" si="8"/>
        <v>37.212857142857146</v>
      </c>
    </row>
    <row r="12" spans="2:26">
      <c r="B12" s="58">
        <v>2</v>
      </c>
      <c r="C12" s="13">
        <v>1</v>
      </c>
      <c r="D12" s="13" t="s">
        <v>14</v>
      </c>
      <c r="E12" s="13">
        <v>6.8</v>
      </c>
      <c r="F12" s="13" t="s">
        <v>27</v>
      </c>
      <c r="G12" s="13">
        <v>5.08</v>
      </c>
      <c r="H12" s="13" t="s">
        <v>33</v>
      </c>
      <c r="I12" s="13">
        <v>3.06</v>
      </c>
      <c r="J12" s="13">
        <v>27</v>
      </c>
      <c r="K12" s="13">
        <v>26</v>
      </c>
      <c r="L12" s="13">
        <v>20</v>
      </c>
      <c r="M12" s="14">
        <f t="shared" si="0"/>
        <v>229.5</v>
      </c>
      <c r="N12" s="14">
        <f t="shared" si="1"/>
        <v>165.10000000000002</v>
      </c>
      <c r="O12" s="14">
        <f t="shared" si="2"/>
        <v>76.5</v>
      </c>
      <c r="P12" s="14">
        <f t="shared" si="3"/>
        <v>471.1</v>
      </c>
      <c r="Q12" s="22">
        <f>SUM((J12*E12)+(23*G12))/50</f>
        <v>6.0087999999999999</v>
      </c>
      <c r="R12" s="6">
        <f t="shared" si="4"/>
        <v>46.186274509803923</v>
      </c>
      <c r="S12" s="6">
        <f t="shared" si="5"/>
        <v>85.839999999999989</v>
      </c>
      <c r="T12" s="29">
        <f>0.5</f>
        <v>0.5</v>
      </c>
      <c r="U12" s="29">
        <f t="shared" si="7"/>
        <v>23.093137254901961</v>
      </c>
      <c r="V12" s="29">
        <f t="shared" si="8"/>
        <v>42.919999999999995</v>
      </c>
    </row>
    <row r="13" spans="2:26">
      <c r="B13" s="59"/>
      <c r="C13" s="2">
        <v>2</v>
      </c>
      <c r="D13" s="2" t="s">
        <v>12</v>
      </c>
      <c r="E13" s="2">
        <v>5.69</v>
      </c>
      <c r="F13" s="2" t="s">
        <v>28</v>
      </c>
      <c r="G13" s="2">
        <v>4.63</v>
      </c>
      <c r="H13" s="2" t="s">
        <v>34</v>
      </c>
      <c r="I13" s="2">
        <v>2.99</v>
      </c>
      <c r="J13" s="2">
        <v>26</v>
      </c>
      <c r="K13" s="2">
        <v>24</v>
      </c>
      <c r="L13" s="2">
        <v>24</v>
      </c>
      <c r="M13" s="7">
        <f t="shared" si="0"/>
        <v>184.92500000000001</v>
      </c>
      <c r="N13" s="6">
        <f t="shared" si="1"/>
        <v>138.9</v>
      </c>
      <c r="O13" s="6">
        <f t="shared" si="2"/>
        <v>89.7</v>
      </c>
      <c r="P13" s="6">
        <f t="shared" si="3"/>
        <v>413.52500000000003</v>
      </c>
      <c r="Q13" s="23">
        <f>SUM((J13*E13)+(24*G13))/50</f>
        <v>5.1812000000000005</v>
      </c>
      <c r="R13" s="6">
        <f t="shared" si="4"/>
        <v>40.541666666666664</v>
      </c>
      <c r="S13" s="6">
        <f t="shared" si="5"/>
        <v>74.017142857142858</v>
      </c>
      <c r="T13" s="29">
        <f t="shared" si="6"/>
        <v>0.5</v>
      </c>
      <c r="U13" s="29">
        <f t="shared" si="7"/>
        <v>20.270833333333332</v>
      </c>
      <c r="V13" s="29">
        <f t="shared" si="8"/>
        <v>37.008571428571429</v>
      </c>
    </row>
    <row r="14" spans="2:26">
      <c r="B14" s="59"/>
      <c r="C14" s="2">
        <v>3</v>
      </c>
      <c r="D14" s="2" t="s">
        <v>14</v>
      </c>
      <c r="E14" s="2">
        <v>6.08</v>
      </c>
      <c r="F14" s="2" t="s">
        <v>29</v>
      </c>
      <c r="G14" s="2">
        <v>4.57</v>
      </c>
      <c r="H14" s="2" t="s">
        <v>25</v>
      </c>
      <c r="I14" s="2">
        <v>3.01</v>
      </c>
      <c r="J14" s="2">
        <v>27</v>
      </c>
      <c r="K14" s="2">
        <v>27</v>
      </c>
      <c r="L14" s="2">
        <v>19</v>
      </c>
      <c r="M14" s="7">
        <f t="shared" si="0"/>
        <v>205.2</v>
      </c>
      <c r="N14" s="6">
        <f t="shared" si="1"/>
        <v>154.23750000000001</v>
      </c>
      <c r="O14" s="6">
        <f t="shared" si="2"/>
        <v>71.487499999999997</v>
      </c>
      <c r="P14" s="6">
        <f t="shared" si="3"/>
        <v>430.92500000000001</v>
      </c>
      <c r="Q14" s="23">
        <f>SUM((J14*E14)+(23*G14))/50</f>
        <v>5.3853999999999997</v>
      </c>
      <c r="R14" s="6">
        <f t="shared" si="4"/>
        <v>42.247549019607845</v>
      </c>
      <c r="S14" s="6">
        <f t="shared" si="5"/>
        <v>76.934285714285707</v>
      </c>
      <c r="T14" s="29">
        <f t="shared" si="6"/>
        <v>0.5</v>
      </c>
      <c r="U14" s="29">
        <f t="shared" si="7"/>
        <v>21.123774509803923</v>
      </c>
      <c r="V14" s="29">
        <f t="shared" si="8"/>
        <v>38.467142857142854</v>
      </c>
      <c r="Z14" s="4">
        <f>+Q36</f>
        <v>5.0759999999999996</v>
      </c>
    </row>
    <row r="15" spans="2:26">
      <c r="B15" s="59"/>
      <c r="C15" s="2">
        <v>4</v>
      </c>
      <c r="D15" s="2" t="s">
        <v>13</v>
      </c>
      <c r="E15" s="2">
        <v>6.12</v>
      </c>
      <c r="F15" s="2" t="s">
        <v>30</v>
      </c>
      <c r="G15" s="2">
        <v>4.6100000000000003</v>
      </c>
      <c r="H15" s="2" t="s">
        <v>35</v>
      </c>
      <c r="I15" s="2">
        <v>3.03</v>
      </c>
      <c r="J15" s="2">
        <v>25</v>
      </c>
      <c r="K15" s="2">
        <v>28</v>
      </c>
      <c r="L15" s="2">
        <v>19</v>
      </c>
      <c r="M15" s="7">
        <f t="shared" si="0"/>
        <v>191.25</v>
      </c>
      <c r="N15" s="6">
        <f t="shared" si="1"/>
        <v>161.35000000000002</v>
      </c>
      <c r="O15" s="6">
        <f t="shared" si="2"/>
        <v>71.962499999999991</v>
      </c>
      <c r="P15" s="6">
        <f t="shared" si="3"/>
        <v>424.5625</v>
      </c>
      <c r="Q15" s="23">
        <f>SUM((J15*E15)+(25*G15))/50</f>
        <v>5.3650000000000002</v>
      </c>
      <c r="R15" s="6">
        <f t="shared" si="4"/>
        <v>41.623774509803923</v>
      </c>
      <c r="S15" s="6">
        <f t="shared" si="5"/>
        <v>76.642857142857139</v>
      </c>
      <c r="T15" s="29">
        <f t="shared" si="6"/>
        <v>0.5</v>
      </c>
      <c r="U15" s="29">
        <f t="shared" si="7"/>
        <v>20.811887254901961</v>
      </c>
      <c r="V15" s="29">
        <f t="shared" si="8"/>
        <v>38.321428571428569</v>
      </c>
    </row>
    <row r="16" spans="2:26">
      <c r="B16" s="59"/>
      <c r="C16" s="2">
        <v>5</v>
      </c>
      <c r="D16" s="2" t="s">
        <v>26</v>
      </c>
      <c r="E16" s="2">
        <v>5.89</v>
      </c>
      <c r="F16" s="2" t="s">
        <v>31</v>
      </c>
      <c r="G16" s="2">
        <v>4.59</v>
      </c>
      <c r="H16" s="2" t="s">
        <v>36</v>
      </c>
      <c r="I16" s="2">
        <v>2.98</v>
      </c>
      <c r="J16" s="2">
        <v>24</v>
      </c>
      <c r="K16" s="2">
        <f>SUM(50-24)</f>
        <v>26</v>
      </c>
      <c r="L16" s="2">
        <v>21</v>
      </c>
      <c r="M16" s="7">
        <f t="shared" si="0"/>
        <v>176.7</v>
      </c>
      <c r="N16" s="6">
        <f t="shared" si="1"/>
        <v>149.17500000000001</v>
      </c>
      <c r="O16" s="6">
        <f t="shared" si="2"/>
        <v>78.224999999999994</v>
      </c>
      <c r="P16" s="6">
        <f t="shared" si="3"/>
        <v>404.1</v>
      </c>
      <c r="Q16" s="23">
        <f>SUM((J16*E16)+(26*G16))/50</f>
        <v>5.2139999999999995</v>
      </c>
      <c r="R16" s="6">
        <f t="shared" si="4"/>
        <v>39.617647058823529</v>
      </c>
      <c r="S16" s="6">
        <f t="shared" si="5"/>
        <v>74.48571428571428</v>
      </c>
      <c r="T16" s="29">
        <f t="shared" si="6"/>
        <v>0.5</v>
      </c>
      <c r="U16" s="29">
        <f t="shared" si="7"/>
        <v>19.808823529411764</v>
      </c>
      <c r="V16" s="29">
        <f t="shared" si="8"/>
        <v>37.24285714285714</v>
      </c>
    </row>
    <row r="17" spans="2:22" ht="16.5" thickBot="1">
      <c r="B17" s="59"/>
      <c r="C17" s="8">
        <v>6</v>
      </c>
      <c r="D17" s="8" t="s">
        <v>13</v>
      </c>
      <c r="E17" s="8">
        <v>5.86</v>
      </c>
      <c r="F17" s="8" t="s">
        <v>32</v>
      </c>
      <c r="G17" s="8">
        <v>4.3899999999999997</v>
      </c>
      <c r="H17" s="8" t="s">
        <v>21</v>
      </c>
      <c r="I17" s="8">
        <v>3.01</v>
      </c>
      <c r="J17" s="8">
        <v>25</v>
      </c>
      <c r="K17" s="8">
        <f>SUM(51-25)</f>
        <v>26</v>
      </c>
      <c r="L17" s="8">
        <v>22</v>
      </c>
      <c r="M17" s="18">
        <f t="shared" si="0"/>
        <v>183.125</v>
      </c>
      <c r="N17" s="11">
        <f t="shared" si="1"/>
        <v>142.67499999999998</v>
      </c>
      <c r="O17" s="11">
        <f t="shared" si="2"/>
        <v>82.775000000000006</v>
      </c>
      <c r="P17" s="11">
        <f t="shared" si="3"/>
        <v>408.57499999999993</v>
      </c>
      <c r="Q17" s="20">
        <f>SUM((J17*E17)+(25*G17))/50</f>
        <v>5.125</v>
      </c>
      <c r="R17" s="6">
        <f t="shared" si="4"/>
        <v>40.056372549019599</v>
      </c>
      <c r="S17" s="6">
        <f t="shared" si="5"/>
        <v>73.214285714285708</v>
      </c>
      <c r="T17" s="29">
        <f>0.5</f>
        <v>0.5</v>
      </c>
      <c r="U17" s="29">
        <f t="shared" si="7"/>
        <v>20.0281862745098</v>
      </c>
      <c r="V17" s="29">
        <f t="shared" si="8"/>
        <v>36.607142857142854</v>
      </c>
    </row>
    <row r="18" spans="2:22">
      <c r="B18" s="64">
        <v>3</v>
      </c>
      <c r="C18" s="26">
        <v>1</v>
      </c>
      <c r="D18" s="26" t="s">
        <v>12</v>
      </c>
      <c r="E18" s="26">
        <v>6.31</v>
      </c>
      <c r="F18" s="26" t="s">
        <v>16</v>
      </c>
      <c r="G18" s="26">
        <v>4.7</v>
      </c>
      <c r="H18" s="26" t="s">
        <v>22</v>
      </c>
      <c r="I18" s="26">
        <v>2.87</v>
      </c>
      <c r="J18" s="26">
        <v>26</v>
      </c>
      <c r="K18" s="26">
        <v>25</v>
      </c>
      <c r="L18" s="26">
        <v>25</v>
      </c>
      <c r="M18" s="27">
        <f t="shared" si="0"/>
        <v>205.07499999999999</v>
      </c>
      <c r="N18" s="27">
        <f t="shared" si="1"/>
        <v>146.875</v>
      </c>
      <c r="O18" s="27">
        <f t="shared" si="2"/>
        <v>89.6875</v>
      </c>
      <c r="P18" s="27">
        <f t="shared" si="3"/>
        <v>441.63749999999999</v>
      </c>
      <c r="Q18" s="28">
        <f>SUM((J18*E18)+(24*G18))/50</f>
        <v>5.5372000000000003</v>
      </c>
      <c r="R18" s="29">
        <f t="shared" si="4"/>
        <v>43.297794117647058</v>
      </c>
      <c r="S18" s="29">
        <f t="shared" si="5"/>
        <v>79.102857142857147</v>
      </c>
      <c r="T18" s="29">
        <f t="shared" si="6"/>
        <v>0.5</v>
      </c>
      <c r="U18" s="29">
        <f>SUM(R18*0.5)</f>
        <v>21.648897058823529</v>
      </c>
      <c r="V18" s="29">
        <f>SUM(S18*0.5)</f>
        <v>39.551428571428573</v>
      </c>
    </row>
    <row r="19" spans="2:22">
      <c r="B19" s="65"/>
      <c r="C19" s="30">
        <v>2</v>
      </c>
      <c r="D19" s="30" t="s">
        <v>13</v>
      </c>
      <c r="E19" s="30">
        <v>6.27</v>
      </c>
      <c r="F19" s="30" t="s">
        <v>17</v>
      </c>
      <c r="G19" s="30">
        <v>5.01</v>
      </c>
      <c r="H19" s="30" t="s">
        <v>23</v>
      </c>
      <c r="I19" s="30">
        <v>3.04</v>
      </c>
      <c r="J19" s="30">
        <v>25</v>
      </c>
      <c r="K19" s="30">
        <v>27</v>
      </c>
      <c r="L19" s="30">
        <v>22</v>
      </c>
      <c r="M19" s="29">
        <f t="shared" si="0"/>
        <v>195.9375</v>
      </c>
      <c r="N19" s="29">
        <f t="shared" si="1"/>
        <v>169.08749999999998</v>
      </c>
      <c r="O19" s="29">
        <f t="shared" si="2"/>
        <v>83.6</v>
      </c>
      <c r="P19" s="29">
        <f t="shared" si="3"/>
        <v>448.625</v>
      </c>
      <c r="Q19" s="31">
        <f>SUM((J19*E19)+(25*G19))/50</f>
        <v>5.64</v>
      </c>
      <c r="R19" s="29">
        <f>SUM((P19*100)/1020)</f>
        <v>43.982843137254903</v>
      </c>
      <c r="S19" s="29">
        <f t="shared" si="5"/>
        <v>80.571428571428569</v>
      </c>
      <c r="T19" s="29">
        <f t="shared" ref="T19:T35" si="9">0.5</f>
        <v>0.5</v>
      </c>
      <c r="U19" s="29">
        <f t="shared" ref="U19:U22" si="10">SUM(R19*0.5)</f>
        <v>21.991421568627452</v>
      </c>
      <c r="V19" s="29">
        <f t="shared" ref="V19:V22" si="11">SUM(S19*0.5)</f>
        <v>40.285714285714285</v>
      </c>
    </row>
    <row r="20" spans="2:22">
      <c r="B20" s="65"/>
      <c r="C20" s="30">
        <v>3</v>
      </c>
      <c r="D20" s="30" t="s">
        <v>14</v>
      </c>
      <c r="E20" s="30">
        <v>6.27</v>
      </c>
      <c r="F20" s="30" t="s">
        <v>18</v>
      </c>
      <c r="G20" s="30">
        <v>4.99</v>
      </c>
      <c r="H20" s="30" t="s">
        <v>24</v>
      </c>
      <c r="I20" s="30">
        <v>2.98</v>
      </c>
      <c r="J20" s="30">
        <v>27</v>
      </c>
      <c r="K20" s="30">
        <f>SUM(52-27)</f>
        <v>25</v>
      </c>
      <c r="L20" s="30">
        <v>20</v>
      </c>
      <c r="M20" s="29">
        <f t="shared" si="0"/>
        <v>211.61249999999998</v>
      </c>
      <c r="N20" s="29">
        <f t="shared" si="1"/>
        <v>155.9375</v>
      </c>
      <c r="O20" s="29">
        <f t="shared" si="2"/>
        <v>74.5</v>
      </c>
      <c r="P20" s="29">
        <f t="shared" si="3"/>
        <v>442.04999999999995</v>
      </c>
      <c r="Q20" s="31">
        <f>SUM((J20*E20)+(23*G20))/50</f>
        <v>5.6812000000000005</v>
      </c>
      <c r="R20" s="29">
        <f t="shared" si="4"/>
        <v>43.338235294117638</v>
      </c>
      <c r="S20" s="29">
        <f t="shared" si="5"/>
        <v>81.160000000000011</v>
      </c>
      <c r="T20" s="29">
        <f t="shared" si="9"/>
        <v>0.5</v>
      </c>
      <c r="U20" s="29">
        <f t="shared" si="10"/>
        <v>21.669117647058819</v>
      </c>
      <c r="V20" s="29">
        <f t="shared" si="11"/>
        <v>40.580000000000005</v>
      </c>
    </row>
    <row r="21" spans="2:22">
      <c r="B21" s="65"/>
      <c r="C21" s="30">
        <v>4</v>
      </c>
      <c r="D21" s="30" t="s">
        <v>12</v>
      </c>
      <c r="E21" s="30">
        <v>6.29</v>
      </c>
      <c r="F21" s="30" t="s">
        <v>37</v>
      </c>
      <c r="G21" s="30">
        <v>5.04</v>
      </c>
      <c r="H21" s="30" t="s">
        <v>39</v>
      </c>
      <c r="I21" s="30">
        <v>3.03</v>
      </c>
      <c r="J21" s="30">
        <v>26</v>
      </c>
      <c r="K21" s="30">
        <f>SUM(52-26)</f>
        <v>26</v>
      </c>
      <c r="L21" s="30">
        <v>19</v>
      </c>
      <c r="M21" s="29">
        <f t="shared" si="0"/>
        <v>204.42499999999998</v>
      </c>
      <c r="N21" s="29">
        <f t="shared" si="1"/>
        <v>163.79999999999998</v>
      </c>
      <c r="O21" s="29">
        <f t="shared" si="2"/>
        <v>71.962499999999991</v>
      </c>
      <c r="P21" s="29">
        <f>SUM(M21+N21+O21)</f>
        <v>440.18749999999994</v>
      </c>
      <c r="Q21" s="31">
        <f t="shared" ref="Q21:Q40" si="12">SUM((J21*E21)+(24*G21))/50</f>
        <v>5.69</v>
      </c>
      <c r="R21" s="29">
        <f t="shared" si="4"/>
        <v>43.155637254901954</v>
      </c>
      <c r="S21" s="29">
        <f t="shared" si="5"/>
        <v>81.285714285714292</v>
      </c>
      <c r="T21" s="29">
        <f t="shared" si="9"/>
        <v>0.5</v>
      </c>
      <c r="U21" s="29">
        <f t="shared" si="10"/>
        <v>21.577818627450977</v>
      </c>
      <c r="V21" s="29">
        <f t="shared" si="11"/>
        <v>40.642857142857146</v>
      </c>
    </row>
    <row r="22" spans="2:22">
      <c r="B22" s="65"/>
      <c r="C22" s="30">
        <v>5</v>
      </c>
      <c r="D22" s="30" t="s">
        <v>12</v>
      </c>
      <c r="E22" s="30">
        <v>6.29</v>
      </c>
      <c r="F22" s="30" t="s">
        <v>28</v>
      </c>
      <c r="G22" s="30">
        <v>4.9000000000000004</v>
      </c>
      <c r="H22" s="30" t="s">
        <v>40</v>
      </c>
      <c r="I22" s="30">
        <v>3.01</v>
      </c>
      <c r="J22" s="30">
        <v>26</v>
      </c>
      <c r="K22" s="30">
        <f>SUM(50-26)</f>
        <v>24</v>
      </c>
      <c r="L22" s="30">
        <v>22</v>
      </c>
      <c r="M22" s="29">
        <f t="shared" si="0"/>
        <v>204.42499999999998</v>
      </c>
      <c r="N22" s="29">
        <f t="shared" si="1"/>
        <v>147</v>
      </c>
      <c r="O22" s="29">
        <f t="shared" si="2"/>
        <v>82.775000000000006</v>
      </c>
      <c r="P22" s="29">
        <f t="shared" si="3"/>
        <v>434.19999999999993</v>
      </c>
      <c r="Q22" s="31">
        <f t="shared" si="12"/>
        <v>5.6227999999999998</v>
      </c>
      <c r="R22" s="29">
        <f t="shared" si="4"/>
        <v>42.568627450980387</v>
      </c>
      <c r="S22" s="29">
        <f t="shared" si="5"/>
        <v>80.325714285714284</v>
      </c>
      <c r="T22" s="29">
        <f t="shared" si="9"/>
        <v>0.5</v>
      </c>
      <c r="U22" s="29">
        <f t="shared" si="10"/>
        <v>21.284313725490193</v>
      </c>
      <c r="V22" s="29">
        <f t="shared" si="11"/>
        <v>40.162857142857142</v>
      </c>
    </row>
    <row r="23" spans="2:22" ht="16.5" thickBot="1">
      <c r="B23" s="66"/>
      <c r="C23" s="32">
        <v>6</v>
      </c>
      <c r="D23" s="32" t="s">
        <v>14</v>
      </c>
      <c r="E23" s="32">
        <v>6.24</v>
      </c>
      <c r="F23" s="32" t="s">
        <v>38</v>
      </c>
      <c r="G23" s="32">
        <v>5</v>
      </c>
      <c r="H23" s="32" t="s">
        <v>41</v>
      </c>
      <c r="I23" s="32">
        <v>3.11</v>
      </c>
      <c r="J23" s="32">
        <v>27</v>
      </c>
      <c r="K23" s="32">
        <f>SUM(51-27)</f>
        <v>24</v>
      </c>
      <c r="L23" s="32">
        <v>19</v>
      </c>
      <c r="M23" s="33">
        <f t="shared" si="0"/>
        <v>210.60000000000002</v>
      </c>
      <c r="N23" s="33">
        <f t="shared" si="1"/>
        <v>150</v>
      </c>
      <c r="O23" s="33">
        <f t="shared" si="2"/>
        <v>73.862499999999997</v>
      </c>
      <c r="P23" s="33">
        <f t="shared" si="3"/>
        <v>434.46250000000003</v>
      </c>
      <c r="Q23" s="34">
        <f>SUM((J23*E23)+(23*G23))/50</f>
        <v>5.6696</v>
      </c>
      <c r="R23" s="29">
        <f>SUM((P23*100)/1020)</f>
        <v>42.594362745098039</v>
      </c>
      <c r="S23" s="29">
        <f>SUM((Q23/7)*100)</f>
        <v>80.994285714285724</v>
      </c>
      <c r="T23" s="29">
        <f t="shared" si="9"/>
        <v>0.5</v>
      </c>
      <c r="U23" s="29">
        <f>SUM(R23*0.5)</f>
        <v>21.297181372549019</v>
      </c>
      <c r="V23" s="29">
        <f>SUM(S23*0.5)</f>
        <v>40.497142857142862</v>
      </c>
    </row>
    <row r="24" spans="2:22">
      <c r="B24" s="58">
        <v>4</v>
      </c>
      <c r="C24" s="13">
        <v>1</v>
      </c>
      <c r="D24" s="13" t="s">
        <v>12</v>
      </c>
      <c r="E24" s="13">
        <v>5.64</v>
      </c>
      <c r="F24" s="13" t="s">
        <v>37</v>
      </c>
      <c r="G24" s="13">
        <v>4.68</v>
      </c>
      <c r="H24" s="13" t="s">
        <v>23</v>
      </c>
      <c r="I24" s="13">
        <v>3.11</v>
      </c>
      <c r="J24" s="13">
        <v>26</v>
      </c>
      <c r="K24" s="13">
        <f>SUM(52-26)</f>
        <v>26</v>
      </c>
      <c r="L24" s="13">
        <v>22</v>
      </c>
      <c r="M24" s="19">
        <f t="shared" si="0"/>
        <v>183.29999999999998</v>
      </c>
      <c r="N24" s="14">
        <f t="shared" si="1"/>
        <v>152.1</v>
      </c>
      <c r="O24" s="14">
        <f t="shared" si="2"/>
        <v>85.525000000000006</v>
      </c>
      <c r="P24" s="14">
        <f t="shared" si="3"/>
        <v>420.92499999999995</v>
      </c>
      <c r="Q24" s="22">
        <f>SUM((J24*E24)+(23*G24))/50</f>
        <v>5.0855999999999995</v>
      </c>
      <c r="R24" s="6">
        <f t="shared" si="4"/>
        <v>41.26715686274509</v>
      </c>
      <c r="S24" s="6">
        <f t="shared" si="5"/>
        <v>72.651428571428568</v>
      </c>
      <c r="T24" s="29">
        <f t="shared" si="9"/>
        <v>0.5</v>
      </c>
      <c r="U24" s="29">
        <f t="shared" ref="U24:U35" si="13">SUM(R24*0.5)</f>
        <v>20.633578431372545</v>
      </c>
      <c r="V24" s="29">
        <f t="shared" ref="V24:V35" si="14">SUM(S24*0.5)</f>
        <v>36.325714285714284</v>
      </c>
    </row>
    <row r="25" spans="2:22">
      <c r="B25" s="59"/>
      <c r="C25" s="2">
        <v>2</v>
      </c>
      <c r="D25" s="2" t="s">
        <v>14</v>
      </c>
      <c r="E25" s="2">
        <v>5.83</v>
      </c>
      <c r="F25" s="2" t="s">
        <v>29</v>
      </c>
      <c r="G25" s="2">
        <v>4.6900000000000004</v>
      </c>
      <c r="H25" s="2" t="s">
        <v>43</v>
      </c>
      <c r="I25" s="2">
        <v>3.07</v>
      </c>
      <c r="J25" s="2">
        <v>27</v>
      </c>
      <c r="K25" s="2">
        <f>SUM(54-27)</f>
        <v>27</v>
      </c>
      <c r="L25" s="2">
        <v>15</v>
      </c>
      <c r="M25" s="7">
        <f t="shared" si="0"/>
        <v>196.76249999999999</v>
      </c>
      <c r="N25" s="6">
        <f t="shared" si="1"/>
        <v>158.28750000000002</v>
      </c>
      <c r="O25" s="6">
        <f t="shared" si="2"/>
        <v>57.5625</v>
      </c>
      <c r="P25" s="6">
        <f t="shared" si="3"/>
        <v>412.61250000000001</v>
      </c>
      <c r="Q25" s="23">
        <f>SUM((J25*E25)+(23*G25))/50</f>
        <v>5.3055999999999992</v>
      </c>
      <c r="R25" s="6">
        <f t="shared" si="4"/>
        <v>40.452205882352942</v>
      </c>
      <c r="S25" s="6">
        <f t="shared" si="5"/>
        <v>75.794285714285706</v>
      </c>
      <c r="T25" s="29">
        <f t="shared" si="9"/>
        <v>0.5</v>
      </c>
      <c r="U25" s="29">
        <f t="shared" si="13"/>
        <v>20.226102941176471</v>
      </c>
      <c r="V25" s="29">
        <f t="shared" si="14"/>
        <v>37.897142857142853</v>
      </c>
    </row>
    <row r="26" spans="2:22">
      <c r="B26" s="59"/>
      <c r="C26" s="2">
        <v>3</v>
      </c>
      <c r="D26" s="2" t="s">
        <v>12</v>
      </c>
      <c r="E26" s="2">
        <v>6.01</v>
      </c>
      <c r="F26" s="2" t="s">
        <v>42</v>
      </c>
      <c r="G26" s="2">
        <v>4.67</v>
      </c>
      <c r="H26" s="2" t="s">
        <v>33</v>
      </c>
      <c r="I26" s="2">
        <v>3.05</v>
      </c>
      <c r="J26" s="2">
        <v>26</v>
      </c>
      <c r="K26" s="2">
        <f>SUM(53-26)</f>
        <v>27</v>
      </c>
      <c r="L26" s="2">
        <v>20</v>
      </c>
      <c r="M26" s="7">
        <f t="shared" si="0"/>
        <v>195.32499999999999</v>
      </c>
      <c r="N26" s="6">
        <f t="shared" si="1"/>
        <v>157.61250000000001</v>
      </c>
      <c r="O26" s="6">
        <f t="shared" si="2"/>
        <v>76.25</v>
      </c>
      <c r="P26" s="6">
        <f t="shared" si="3"/>
        <v>429.1875</v>
      </c>
      <c r="Q26" s="23">
        <f t="shared" si="12"/>
        <v>5.3667999999999996</v>
      </c>
      <c r="R26" s="6">
        <f t="shared" si="4"/>
        <v>42.077205882352942</v>
      </c>
      <c r="S26" s="6">
        <f t="shared" si="5"/>
        <v>76.668571428571425</v>
      </c>
      <c r="T26" s="29">
        <f t="shared" si="9"/>
        <v>0.5</v>
      </c>
      <c r="U26" s="29">
        <f t="shared" si="13"/>
        <v>21.038602941176471</v>
      </c>
      <c r="V26" s="29">
        <f t="shared" si="14"/>
        <v>38.334285714285713</v>
      </c>
    </row>
    <row r="27" spans="2:22">
      <c r="B27" s="59"/>
      <c r="C27" s="2">
        <v>4</v>
      </c>
      <c r="D27" s="2" t="s">
        <v>13</v>
      </c>
      <c r="E27" s="2">
        <v>6.12</v>
      </c>
      <c r="F27" s="2" t="s">
        <v>30</v>
      </c>
      <c r="G27" s="2">
        <v>4.71</v>
      </c>
      <c r="H27" s="2" t="s">
        <v>44</v>
      </c>
      <c r="I27" s="2">
        <v>3.09</v>
      </c>
      <c r="J27" s="2">
        <v>25</v>
      </c>
      <c r="K27" s="2">
        <f t="shared" ref="K27" si="15">SUM(52-26)</f>
        <v>26</v>
      </c>
      <c r="L27" s="2">
        <v>18</v>
      </c>
      <c r="M27" s="7">
        <f t="shared" si="0"/>
        <v>191.25</v>
      </c>
      <c r="N27" s="6">
        <f t="shared" si="1"/>
        <v>153.07499999999999</v>
      </c>
      <c r="O27" s="6">
        <f t="shared" si="2"/>
        <v>69.524999999999991</v>
      </c>
      <c r="P27" s="6">
        <f t="shared" si="3"/>
        <v>413.84999999999997</v>
      </c>
      <c r="Q27" s="23">
        <f>SUM((J27*E27)+(25*G27))/50</f>
        <v>5.415</v>
      </c>
      <c r="R27" s="6">
        <f t="shared" si="4"/>
        <v>40.573529411764703</v>
      </c>
      <c r="S27" s="6">
        <f t="shared" si="5"/>
        <v>77.357142857142861</v>
      </c>
      <c r="T27" s="29">
        <f t="shared" si="9"/>
        <v>0.5</v>
      </c>
      <c r="U27" s="29">
        <f t="shared" si="13"/>
        <v>20.286764705882351</v>
      </c>
      <c r="V27" s="29">
        <f t="shared" si="14"/>
        <v>38.678571428571431</v>
      </c>
    </row>
    <row r="28" spans="2:22">
      <c r="B28" s="59"/>
      <c r="C28" s="2">
        <v>5</v>
      </c>
      <c r="D28" s="2" t="s">
        <v>14</v>
      </c>
      <c r="E28" s="2">
        <v>5.91</v>
      </c>
      <c r="F28" s="2" t="s">
        <v>29</v>
      </c>
      <c r="G28" s="2">
        <v>4.6900000000000004</v>
      </c>
      <c r="H28" s="2" t="s">
        <v>25</v>
      </c>
      <c r="I28" s="2">
        <v>3.04</v>
      </c>
      <c r="J28" s="2">
        <v>27</v>
      </c>
      <c r="K28" s="2">
        <f>SUM(54-27)</f>
        <v>27</v>
      </c>
      <c r="L28" s="2">
        <v>19</v>
      </c>
      <c r="M28" s="7">
        <f t="shared" si="0"/>
        <v>199.46249999999998</v>
      </c>
      <c r="N28" s="6">
        <f t="shared" si="1"/>
        <v>158.28750000000002</v>
      </c>
      <c r="O28" s="6">
        <f t="shared" si="2"/>
        <v>72.2</v>
      </c>
      <c r="P28" s="6">
        <f t="shared" si="3"/>
        <v>429.95</v>
      </c>
      <c r="Q28" s="23">
        <f>SUM((J28*E28)+(23*G28))/50</f>
        <v>5.3487999999999998</v>
      </c>
      <c r="R28" s="6">
        <f t="shared" si="4"/>
        <v>42.151960784313722</v>
      </c>
      <c r="S28" s="6">
        <f t="shared" si="5"/>
        <v>76.411428571428559</v>
      </c>
      <c r="T28" s="29">
        <f t="shared" si="9"/>
        <v>0.5</v>
      </c>
      <c r="U28" s="29">
        <f t="shared" si="13"/>
        <v>21.075980392156861</v>
      </c>
      <c r="V28" s="29">
        <f t="shared" si="14"/>
        <v>38.205714285714279</v>
      </c>
    </row>
    <row r="29" spans="2:22" ht="16.5" thickBot="1">
      <c r="B29" s="60"/>
      <c r="C29" s="3">
        <v>6</v>
      </c>
      <c r="D29" s="3" t="s">
        <v>13</v>
      </c>
      <c r="E29" s="3">
        <v>6.09</v>
      </c>
      <c r="F29" s="3" t="s">
        <v>32</v>
      </c>
      <c r="G29" s="3">
        <v>4.7300000000000004</v>
      </c>
      <c r="H29" s="3" t="s">
        <v>45</v>
      </c>
      <c r="I29" s="3">
        <v>3.08</v>
      </c>
      <c r="J29" s="3">
        <v>25</v>
      </c>
      <c r="K29" s="3">
        <f>SUM(51-25)</f>
        <v>26</v>
      </c>
      <c r="L29" s="3">
        <v>20</v>
      </c>
      <c r="M29" s="17">
        <f t="shared" si="0"/>
        <v>190.3125</v>
      </c>
      <c r="N29" s="15">
        <f t="shared" si="1"/>
        <v>153.72500000000002</v>
      </c>
      <c r="O29" s="15">
        <f t="shared" si="2"/>
        <v>77</v>
      </c>
      <c r="P29" s="15">
        <f t="shared" si="3"/>
        <v>421.03750000000002</v>
      </c>
      <c r="Q29" s="24">
        <f>SUM((J29*E29)+(25*G29))/50</f>
        <v>5.41</v>
      </c>
      <c r="R29" s="6">
        <f t="shared" si="4"/>
        <v>41.278186274509807</v>
      </c>
      <c r="S29" s="6">
        <f t="shared" si="5"/>
        <v>77.285714285714292</v>
      </c>
      <c r="T29" s="29">
        <f t="shared" si="9"/>
        <v>0.5</v>
      </c>
      <c r="U29" s="29">
        <f t="shared" si="13"/>
        <v>20.639093137254903</v>
      </c>
      <c r="V29" s="29">
        <f t="shared" si="14"/>
        <v>38.642857142857146</v>
      </c>
    </row>
    <row r="30" spans="2:22">
      <c r="B30" s="68">
        <v>5</v>
      </c>
      <c r="C30" s="38">
        <v>1</v>
      </c>
      <c r="D30" s="38" t="s">
        <v>14</v>
      </c>
      <c r="E30" s="38">
        <v>6.03</v>
      </c>
      <c r="F30" s="38" t="s">
        <v>46</v>
      </c>
      <c r="G30" s="38">
        <v>4.59</v>
      </c>
      <c r="H30" s="38" t="s">
        <v>48</v>
      </c>
      <c r="I30" s="38">
        <v>3.01</v>
      </c>
      <c r="J30" s="38">
        <v>27</v>
      </c>
      <c r="K30" s="38">
        <v>29</v>
      </c>
      <c r="L30" s="38">
        <v>18</v>
      </c>
      <c r="M30" s="39">
        <f t="shared" si="0"/>
        <v>203.51249999999999</v>
      </c>
      <c r="N30" s="39">
        <f t="shared" si="1"/>
        <v>166.38749999999999</v>
      </c>
      <c r="O30" s="39">
        <f t="shared" si="2"/>
        <v>67.724999999999994</v>
      </c>
      <c r="P30" s="39">
        <f t="shared" si="3"/>
        <v>437.625</v>
      </c>
      <c r="Q30" s="40">
        <f>SUM((J30*E30)+(23*G30))/50</f>
        <v>5.3675999999999995</v>
      </c>
      <c r="R30" s="36">
        <f t="shared" si="4"/>
        <v>42.904411764705884</v>
      </c>
      <c r="S30" s="36">
        <f t="shared" si="5"/>
        <v>76.679999999999993</v>
      </c>
      <c r="T30" s="29">
        <f t="shared" si="9"/>
        <v>0.5</v>
      </c>
      <c r="U30" s="29">
        <f t="shared" si="13"/>
        <v>21.452205882352942</v>
      </c>
      <c r="V30" s="29">
        <f t="shared" si="14"/>
        <v>38.339999999999996</v>
      </c>
    </row>
    <row r="31" spans="2:22">
      <c r="B31" s="69"/>
      <c r="C31" s="35">
        <v>2</v>
      </c>
      <c r="D31" s="35" t="s">
        <v>12</v>
      </c>
      <c r="E31" s="35">
        <v>6.11</v>
      </c>
      <c r="F31" s="35" t="s">
        <v>19</v>
      </c>
      <c r="G31" s="35">
        <v>4.53</v>
      </c>
      <c r="H31" s="35" t="s">
        <v>49</v>
      </c>
      <c r="I31" s="35">
        <v>2.99</v>
      </c>
      <c r="J31" s="35">
        <v>26</v>
      </c>
      <c r="K31" s="35">
        <v>28</v>
      </c>
      <c r="L31" s="35">
        <v>22</v>
      </c>
      <c r="M31" s="36">
        <f t="shared" si="0"/>
        <v>198.57500000000002</v>
      </c>
      <c r="N31" s="36">
        <f t="shared" si="1"/>
        <v>158.55000000000001</v>
      </c>
      <c r="O31" s="36">
        <f t="shared" si="2"/>
        <v>82.224999999999994</v>
      </c>
      <c r="P31" s="36">
        <f t="shared" si="3"/>
        <v>439.35</v>
      </c>
      <c r="Q31" s="37">
        <f t="shared" si="12"/>
        <v>5.3516000000000012</v>
      </c>
      <c r="R31" s="36">
        <f t="shared" si="4"/>
        <v>43.073529411764703</v>
      </c>
      <c r="S31" s="36">
        <f t="shared" si="5"/>
        <v>76.451428571428593</v>
      </c>
      <c r="T31" s="29">
        <f t="shared" si="9"/>
        <v>0.5</v>
      </c>
      <c r="U31" s="29">
        <f t="shared" si="13"/>
        <v>21.536764705882351</v>
      </c>
      <c r="V31" s="29">
        <f t="shared" si="14"/>
        <v>38.225714285714297</v>
      </c>
    </row>
    <row r="32" spans="2:22">
      <c r="B32" s="69"/>
      <c r="C32" s="35">
        <v>3</v>
      </c>
      <c r="D32" s="35" t="s">
        <v>14</v>
      </c>
      <c r="E32" s="35">
        <v>6.09</v>
      </c>
      <c r="F32" s="35" t="s">
        <v>27</v>
      </c>
      <c r="G32" s="35">
        <v>4.3899999999999997</v>
      </c>
      <c r="H32" s="35" t="s">
        <v>35</v>
      </c>
      <c r="I32" s="35">
        <v>3.12</v>
      </c>
      <c r="J32" s="35">
        <v>27</v>
      </c>
      <c r="K32" s="35">
        <v>26</v>
      </c>
      <c r="L32" s="35">
        <v>19</v>
      </c>
      <c r="M32" s="36">
        <f t="shared" si="0"/>
        <v>205.53750000000002</v>
      </c>
      <c r="N32" s="36">
        <f t="shared" si="1"/>
        <v>142.67499999999998</v>
      </c>
      <c r="O32" s="36">
        <f t="shared" si="2"/>
        <v>74.099999999999994</v>
      </c>
      <c r="P32" s="36">
        <f t="shared" si="3"/>
        <v>422.3125</v>
      </c>
      <c r="Q32" s="37">
        <f>SUM((J32*E32)+(23*G32))/50</f>
        <v>5.3079999999999998</v>
      </c>
      <c r="R32" s="36">
        <f t="shared" si="4"/>
        <v>41.403186274509807</v>
      </c>
      <c r="S32" s="36">
        <f t="shared" si="5"/>
        <v>75.828571428571422</v>
      </c>
      <c r="T32" s="29">
        <f t="shared" si="9"/>
        <v>0.5</v>
      </c>
      <c r="U32" s="29">
        <f t="shared" si="13"/>
        <v>20.701593137254903</v>
      </c>
      <c r="V32" s="29">
        <f t="shared" si="14"/>
        <v>37.914285714285711</v>
      </c>
    </row>
    <row r="33" spans="2:22">
      <c r="B33" s="69"/>
      <c r="C33" s="35">
        <v>4</v>
      </c>
      <c r="D33" s="35" t="s">
        <v>13</v>
      </c>
      <c r="E33" s="35">
        <v>6.14</v>
      </c>
      <c r="F33" s="35" t="s">
        <v>32</v>
      </c>
      <c r="G33" s="35">
        <v>4.2699999999999996</v>
      </c>
      <c r="H33" s="35" t="s">
        <v>41</v>
      </c>
      <c r="I33" s="35">
        <v>3.14</v>
      </c>
      <c r="J33" s="35">
        <v>25</v>
      </c>
      <c r="K33" s="35">
        <v>26</v>
      </c>
      <c r="L33" s="35">
        <v>19</v>
      </c>
      <c r="M33" s="36">
        <f t="shared" si="0"/>
        <v>191.875</v>
      </c>
      <c r="N33" s="36">
        <f t="shared" si="1"/>
        <v>138.77499999999998</v>
      </c>
      <c r="O33" s="36">
        <f t="shared" si="2"/>
        <v>74.575000000000003</v>
      </c>
      <c r="P33" s="36">
        <f t="shared" si="3"/>
        <v>405.22499999999997</v>
      </c>
      <c r="Q33" s="37">
        <f>SUM((J33*E33)+(25*G33))/50</f>
        <v>5.2050000000000001</v>
      </c>
      <c r="R33" s="36">
        <f t="shared" si="4"/>
        <v>39.727941176470587</v>
      </c>
      <c r="S33" s="36">
        <f t="shared" si="5"/>
        <v>74.357142857142861</v>
      </c>
      <c r="T33" s="29">
        <f t="shared" si="9"/>
        <v>0.5</v>
      </c>
      <c r="U33" s="29">
        <f t="shared" si="13"/>
        <v>19.863970588235293</v>
      </c>
      <c r="V33" s="29">
        <f t="shared" si="14"/>
        <v>37.178571428571431</v>
      </c>
    </row>
    <row r="34" spans="2:22">
      <c r="B34" s="69"/>
      <c r="C34" s="35">
        <v>5</v>
      </c>
      <c r="D34" s="35" t="s">
        <v>13</v>
      </c>
      <c r="E34" s="35">
        <v>5.99</v>
      </c>
      <c r="F34" s="35" t="s">
        <v>47</v>
      </c>
      <c r="G34" s="35">
        <v>4.1900000000000004</v>
      </c>
      <c r="H34" s="35" t="s">
        <v>50</v>
      </c>
      <c r="I34" s="35">
        <v>3</v>
      </c>
      <c r="J34" s="35">
        <v>25</v>
      </c>
      <c r="K34" s="35">
        <v>29</v>
      </c>
      <c r="L34" s="35">
        <v>17</v>
      </c>
      <c r="M34" s="36">
        <f t="shared" si="0"/>
        <v>187.1875</v>
      </c>
      <c r="N34" s="36">
        <f t="shared" si="1"/>
        <v>151.88750000000002</v>
      </c>
      <c r="O34" s="36">
        <f t="shared" si="2"/>
        <v>63.75</v>
      </c>
      <c r="P34" s="36">
        <f t="shared" si="3"/>
        <v>402.82500000000005</v>
      </c>
      <c r="Q34" s="37">
        <f>SUM((J34*E34)+(25*G34))/50</f>
        <v>5.09</v>
      </c>
      <c r="R34" s="36">
        <f t="shared" si="4"/>
        <v>39.492647058823536</v>
      </c>
      <c r="S34" s="36">
        <f t="shared" si="5"/>
        <v>72.714285714285708</v>
      </c>
      <c r="T34" s="29">
        <f t="shared" si="9"/>
        <v>0.5</v>
      </c>
      <c r="U34" s="29">
        <f t="shared" si="13"/>
        <v>19.746323529411768</v>
      </c>
      <c r="V34" s="29">
        <f t="shared" si="14"/>
        <v>36.357142857142854</v>
      </c>
    </row>
    <row r="35" spans="2:22" ht="16.5" thickBot="1">
      <c r="B35" s="70"/>
      <c r="C35" s="41">
        <v>6</v>
      </c>
      <c r="D35" s="41" t="s">
        <v>12</v>
      </c>
      <c r="E35" s="41">
        <v>6.05</v>
      </c>
      <c r="F35" s="41" t="s">
        <v>42</v>
      </c>
      <c r="G35" s="41">
        <v>4.13</v>
      </c>
      <c r="H35" s="41" t="s">
        <v>51</v>
      </c>
      <c r="I35" s="41">
        <v>3.21</v>
      </c>
      <c r="J35" s="41">
        <v>26</v>
      </c>
      <c r="K35" s="41">
        <v>27</v>
      </c>
      <c r="L35" s="41">
        <v>17</v>
      </c>
      <c r="M35" s="42">
        <f t="shared" si="0"/>
        <v>196.62499999999997</v>
      </c>
      <c r="N35" s="42">
        <f t="shared" si="1"/>
        <v>139.38749999999999</v>
      </c>
      <c r="O35" s="42">
        <f t="shared" si="2"/>
        <v>68.212500000000006</v>
      </c>
      <c r="P35" s="42">
        <f t="shared" si="3"/>
        <v>404.22499999999991</v>
      </c>
      <c r="Q35" s="43">
        <f t="shared" si="12"/>
        <v>5.1283999999999992</v>
      </c>
      <c r="R35" s="36">
        <f t="shared" si="4"/>
        <v>39.629901960784309</v>
      </c>
      <c r="S35" s="36">
        <f t="shared" si="5"/>
        <v>73.262857142857129</v>
      </c>
      <c r="T35" s="29">
        <f t="shared" si="9"/>
        <v>0.5</v>
      </c>
      <c r="U35" s="29">
        <f t="shared" si="13"/>
        <v>19.814950980392155</v>
      </c>
      <c r="V35" s="29">
        <f t="shared" si="14"/>
        <v>36.631428571428565</v>
      </c>
    </row>
    <row r="36" spans="2:22">
      <c r="B36" s="64">
        <v>6</v>
      </c>
      <c r="C36" s="26">
        <v>1</v>
      </c>
      <c r="D36" s="26" t="s">
        <v>11</v>
      </c>
      <c r="E36" s="26">
        <v>5.89</v>
      </c>
      <c r="F36" s="26" t="s">
        <v>52</v>
      </c>
      <c r="G36" s="26">
        <v>4.04</v>
      </c>
      <c r="H36" s="26" t="s">
        <v>44</v>
      </c>
      <c r="I36" s="26">
        <v>2.91</v>
      </c>
      <c r="J36" s="26">
        <v>28</v>
      </c>
      <c r="K36" s="26">
        <v>25</v>
      </c>
      <c r="L36" s="26">
        <v>18</v>
      </c>
      <c r="M36" s="27">
        <f t="shared" si="0"/>
        <v>206.14999999999998</v>
      </c>
      <c r="N36" s="27">
        <f t="shared" si="1"/>
        <v>126.25</v>
      </c>
      <c r="O36" s="27">
        <f t="shared" si="2"/>
        <v>65.475000000000009</v>
      </c>
      <c r="P36" s="27">
        <f t="shared" si="3"/>
        <v>397.875</v>
      </c>
      <c r="Q36" s="28">
        <f>SUM((J36*E36)+(22*G36))/50</f>
        <v>5.0759999999999996</v>
      </c>
      <c r="R36" s="29">
        <f t="shared" si="4"/>
        <v>39.007352941176471</v>
      </c>
      <c r="S36" s="29">
        <f t="shared" si="5"/>
        <v>72.514285714285705</v>
      </c>
      <c r="T36" s="29">
        <f>0.5</f>
        <v>0.5</v>
      </c>
      <c r="U36" s="29">
        <f>SUM(R36*0.5)</f>
        <v>19.503676470588236</v>
      </c>
      <c r="V36" s="29">
        <f>SUM(S36*0.5)</f>
        <v>36.257142857142853</v>
      </c>
    </row>
    <row r="37" spans="2:22">
      <c r="B37" s="65"/>
      <c r="C37" s="30">
        <v>2</v>
      </c>
      <c r="D37" s="30" t="s">
        <v>14</v>
      </c>
      <c r="E37" s="30">
        <v>6</v>
      </c>
      <c r="F37" s="30" t="s">
        <v>52</v>
      </c>
      <c r="G37" s="30">
        <v>4.0199999999999996</v>
      </c>
      <c r="H37" s="30" t="s">
        <v>33</v>
      </c>
      <c r="I37" s="30">
        <v>3.01</v>
      </c>
      <c r="J37" s="30">
        <v>27</v>
      </c>
      <c r="K37" s="30">
        <v>25</v>
      </c>
      <c r="L37" s="30">
        <v>20</v>
      </c>
      <c r="M37" s="29">
        <f t="shared" si="0"/>
        <v>202.5</v>
      </c>
      <c r="N37" s="29">
        <f t="shared" si="1"/>
        <v>125.62499999999999</v>
      </c>
      <c r="O37" s="29">
        <f t="shared" si="2"/>
        <v>75.25</v>
      </c>
      <c r="P37" s="29">
        <f t="shared" si="3"/>
        <v>403.375</v>
      </c>
      <c r="Q37" s="31">
        <f>SUM((J37*E37)+(22*G37))/50</f>
        <v>5.0087999999999999</v>
      </c>
      <c r="R37" s="29">
        <f t="shared" si="4"/>
        <v>39.546568627450981</v>
      </c>
      <c r="S37" s="29">
        <f>SUM((Q37/7)*100)</f>
        <v>71.554285714285712</v>
      </c>
      <c r="T37" s="29">
        <f t="shared" ref="T37:T41" si="16">0.5</f>
        <v>0.5</v>
      </c>
      <c r="U37" s="29">
        <f t="shared" ref="U37:U41" si="17">SUM(R37*0.5)</f>
        <v>19.77328431372549</v>
      </c>
      <c r="V37" s="29">
        <f t="shared" ref="V37:V41" si="18">SUM(S37*0.5)</f>
        <v>35.777142857142856</v>
      </c>
    </row>
    <row r="38" spans="2:22">
      <c r="B38" s="65"/>
      <c r="C38" s="30">
        <v>3</v>
      </c>
      <c r="D38" s="30" t="s">
        <v>14</v>
      </c>
      <c r="E38" s="30">
        <v>5.91</v>
      </c>
      <c r="F38" s="30" t="s">
        <v>53</v>
      </c>
      <c r="G38" s="30">
        <v>4</v>
      </c>
      <c r="H38" s="30" t="s">
        <v>54</v>
      </c>
      <c r="I38" s="30">
        <v>2.96</v>
      </c>
      <c r="J38" s="30">
        <v>27</v>
      </c>
      <c r="K38" s="30">
        <v>31</v>
      </c>
      <c r="L38" s="30">
        <v>17</v>
      </c>
      <c r="M38" s="29">
        <f t="shared" si="0"/>
        <v>199.46249999999998</v>
      </c>
      <c r="N38" s="29">
        <f t="shared" si="1"/>
        <v>155</v>
      </c>
      <c r="O38" s="29">
        <f t="shared" si="2"/>
        <v>62.9</v>
      </c>
      <c r="P38" s="29">
        <f t="shared" si="3"/>
        <v>417.36249999999995</v>
      </c>
      <c r="Q38" s="31">
        <f>SUM((J38*E38)+(23*G38))/50</f>
        <v>5.0313999999999997</v>
      </c>
      <c r="R38" s="29">
        <f t="shared" si="4"/>
        <v>40.917892156862735</v>
      </c>
      <c r="S38" s="29">
        <f t="shared" si="5"/>
        <v>71.877142857142857</v>
      </c>
      <c r="T38" s="29">
        <f t="shared" si="16"/>
        <v>0.5</v>
      </c>
      <c r="U38" s="29">
        <f t="shared" si="17"/>
        <v>20.458946078431367</v>
      </c>
      <c r="V38" s="29">
        <f t="shared" si="18"/>
        <v>35.938571428571429</v>
      </c>
    </row>
    <row r="39" spans="2:22">
      <c r="B39" s="65"/>
      <c r="C39" s="30">
        <v>4</v>
      </c>
      <c r="D39" s="30" t="s">
        <v>12</v>
      </c>
      <c r="E39" s="30">
        <v>6.12</v>
      </c>
      <c r="F39" s="30" t="s">
        <v>28</v>
      </c>
      <c r="G39" s="30">
        <v>4.13</v>
      </c>
      <c r="H39" s="30" t="s">
        <v>36</v>
      </c>
      <c r="I39" s="30">
        <v>3.14</v>
      </c>
      <c r="J39" s="30">
        <v>26</v>
      </c>
      <c r="K39" s="30">
        <v>24</v>
      </c>
      <c r="L39" s="30">
        <v>21</v>
      </c>
      <c r="M39" s="29">
        <f t="shared" si="0"/>
        <v>198.9</v>
      </c>
      <c r="N39" s="29">
        <f t="shared" si="1"/>
        <v>123.9</v>
      </c>
      <c r="O39" s="29">
        <f>SUM(L39*I39*1.25)</f>
        <v>82.424999999999997</v>
      </c>
      <c r="P39" s="29">
        <f t="shared" si="3"/>
        <v>405.22500000000002</v>
      </c>
      <c r="Q39" s="31">
        <f>SUM((J39*E39)+(24*G39))/50</f>
        <v>5.1648000000000005</v>
      </c>
      <c r="R39" s="29">
        <f t="shared" si="4"/>
        <v>39.727941176470587</v>
      </c>
      <c r="S39" s="29">
        <f t="shared" si="5"/>
        <v>73.782857142857154</v>
      </c>
      <c r="T39" s="29">
        <f t="shared" si="16"/>
        <v>0.5</v>
      </c>
      <c r="U39" s="29">
        <f t="shared" si="17"/>
        <v>19.863970588235293</v>
      </c>
      <c r="V39" s="29">
        <f t="shared" si="18"/>
        <v>36.891428571428577</v>
      </c>
    </row>
    <row r="40" spans="2:22">
      <c r="B40" s="65"/>
      <c r="C40" s="30">
        <v>5</v>
      </c>
      <c r="D40" s="30" t="s">
        <v>12</v>
      </c>
      <c r="E40" s="30">
        <v>6.01</v>
      </c>
      <c r="F40" s="30" t="s">
        <v>37</v>
      </c>
      <c r="G40" s="30">
        <v>4.03</v>
      </c>
      <c r="H40" s="30" t="s">
        <v>23</v>
      </c>
      <c r="I40" s="30">
        <v>2.99</v>
      </c>
      <c r="J40" s="30">
        <v>26</v>
      </c>
      <c r="K40" s="30">
        <v>26</v>
      </c>
      <c r="L40" s="30">
        <v>22</v>
      </c>
      <c r="M40" s="29">
        <f t="shared" si="0"/>
        <v>195.32499999999999</v>
      </c>
      <c r="N40" s="29">
        <f t="shared" si="1"/>
        <v>130.97499999999999</v>
      </c>
      <c r="O40" s="29">
        <f t="shared" si="2"/>
        <v>82.224999999999994</v>
      </c>
      <c r="P40" s="29">
        <f t="shared" si="3"/>
        <v>408.52499999999998</v>
      </c>
      <c r="Q40" s="31">
        <f t="shared" si="12"/>
        <v>5.0595999999999997</v>
      </c>
      <c r="R40" s="29">
        <f t="shared" si="4"/>
        <v>40.051470588235297</v>
      </c>
      <c r="S40" s="29">
        <f t="shared" si="5"/>
        <v>72.28</v>
      </c>
      <c r="T40" s="29">
        <f t="shared" si="16"/>
        <v>0.5</v>
      </c>
      <c r="U40" s="29">
        <f t="shared" si="17"/>
        <v>20.025735294117649</v>
      </c>
      <c r="V40" s="29">
        <f t="shared" si="18"/>
        <v>36.14</v>
      </c>
    </row>
    <row r="41" spans="2:22" ht="16.5" thickBot="1">
      <c r="B41" s="66"/>
      <c r="C41" s="32">
        <v>6</v>
      </c>
      <c r="D41" s="32" t="s">
        <v>14</v>
      </c>
      <c r="E41" s="32">
        <v>5.99</v>
      </c>
      <c r="F41" s="32" t="s">
        <v>38</v>
      </c>
      <c r="G41" s="32">
        <v>4.05</v>
      </c>
      <c r="H41" s="32" t="s">
        <v>55</v>
      </c>
      <c r="I41" s="32">
        <v>3.11</v>
      </c>
      <c r="J41" s="32">
        <v>27</v>
      </c>
      <c r="K41" s="32">
        <v>24</v>
      </c>
      <c r="L41" s="32">
        <v>21</v>
      </c>
      <c r="M41" s="33">
        <f t="shared" si="0"/>
        <v>202.16250000000002</v>
      </c>
      <c r="N41" s="33">
        <f t="shared" si="1"/>
        <v>121.49999999999999</v>
      </c>
      <c r="O41" s="33">
        <f t="shared" si="2"/>
        <v>81.637500000000003</v>
      </c>
      <c r="P41" s="33">
        <f t="shared" si="3"/>
        <v>405.3</v>
      </c>
      <c r="Q41" s="34">
        <f>SUM((J41*E41)+(23*G41))/50</f>
        <v>5.0975999999999999</v>
      </c>
      <c r="R41" s="29">
        <f t="shared" si="4"/>
        <v>39.735294117647058</v>
      </c>
      <c r="S41" s="29">
        <f t="shared" si="5"/>
        <v>72.822857142857146</v>
      </c>
      <c r="T41" s="29">
        <f t="shared" si="16"/>
        <v>0.5</v>
      </c>
      <c r="U41" s="29">
        <f t="shared" si="17"/>
        <v>19.867647058823529</v>
      </c>
      <c r="V41" s="29">
        <f t="shared" si="18"/>
        <v>36.411428571428573</v>
      </c>
    </row>
    <row r="42" spans="2:22">
      <c r="B42" s="58">
        <v>7</v>
      </c>
      <c r="C42" s="13">
        <v>1</v>
      </c>
      <c r="D42" s="13" t="s">
        <v>12</v>
      </c>
      <c r="E42" s="13">
        <v>5.97</v>
      </c>
      <c r="F42" s="13" t="s">
        <v>37</v>
      </c>
      <c r="G42" s="13">
        <v>3.99</v>
      </c>
      <c r="H42" s="13" t="s">
        <v>57</v>
      </c>
      <c r="I42" s="13">
        <v>2.96</v>
      </c>
      <c r="J42" s="13">
        <v>26</v>
      </c>
      <c r="K42" s="13">
        <v>26</v>
      </c>
      <c r="L42" s="13">
        <v>21</v>
      </c>
      <c r="M42" s="19">
        <f t="shared" si="0"/>
        <v>194.02500000000001</v>
      </c>
      <c r="N42" s="14">
        <f t="shared" si="1"/>
        <v>129.67500000000001</v>
      </c>
      <c r="O42" s="14">
        <f t="shared" si="2"/>
        <v>77.699999999999989</v>
      </c>
      <c r="P42" s="14">
        <f t="shared" si="3"/>
        <v>401.40000000000003</v>
      </c>
      <c r="Q42" s="22">
        <f>SUM((J42*E42)+(24*G42))/50</f>
        <v>5.0196000000000005</v>
      </c>
      <c r="R42" s="6">
        <f t="shared" si="4"/>
        <v>39.352941176470587</v>
      </c>
      <c r="S42" s="6">
        <f t="shared" si="5"/>
        <v>71.708571428571432</v>
      </c>
      <c r="T42" s="6">
        <f t="shared" ref="T42:T65" si="19">0.54</f>
        <v>0.54</v>
      </c>
      <c r="U42" s="6">
        <f t="shared" ref="U42:U65" si="20">SUM(R42*0.54)</f>
        <v>21.250588235294117</v>
      </c>
      <c r="V42" s="6">
        <f t="shared" ref="V42:V65" si="21">SUM(S42*0.54)</f>
        <v>38.722628571428572</v>
      </c>
    </row>
    <row r="43" spans="2:22">
      <c r="B43" s="59"/>
      <c r="C43" s="2">
        <v>2</v>
      </c>
      <c r="D43" s="2" t="s">
        <v>12</v>
      </c>
      <c r="E43" s="2">
        <v>6.02</v>
      </c>
      <c r="F43" s="2" t="s">
        <v>19</v>
      </c>
      <c r="G43" s="2">
        <v>3.97</v>
      </c>
      <c r="H43" s="2" t="s">
        <v>43</v>
      </c>
      <c r="I43" s="2">
        <v>2.98</v>
      </c>
      <c r="J43" s="2">
        <v>26</v>
      </c>
      <c r="K43" s="2">
        <v>28</v>
      </c>
      <c r="L43" s="2">
        <v>18</v>
      </c>
      <c r="M43" s="7">
        <f t="shared" si="0"/>
        <v>195.64999999999998</v>
      </c>
      <c r="N43" s="6">
        <f t="shared" si="1"/>
        <v>138.95000000000002</v>
      </c>
      <c r="O43" s="6">
        <f t="shared" si="2"/>
        <v>67.05</v>
      </c>
      <c r="P43" s="6">
        <f t="shared" si="3"/>
        <v>401.65000000000003</v>
      </c>
      <c r="Q43" s="23">
        <f>SUM((J43*E43)+(24*G43))/50</f>
        <v>5.0359999999999996</v>
      </c>
      <c r="R43" s="6">
        <f t="shared" si="4"/>
        <v>39.377450980392155</v>
      </c>
      <c r="S43" s="6">
        <f t="shared" si="5"/>
        <v>71.942857142857136</v>
      </c>
      <c r="T43" s="6">
        <f t="shared" si="19"/>
        <v>0.54</v>
      </c>
      <c r="U43" s="6">
        <f t="shared" si="20"/>
        <v>21.263823529411766</v>
      </c>
      <c r="V43" s="6">
        <f t="shared" si="21"/>
        <v>38.849142857142859</v>
      </c>
    </row>
    <row r="44" spans="2:22">
      <c r="B44" s="59"/>
      <c r="C44" s="2">
        <v>3</v>
      </c>
      <c r="D44" s="2" t="s">
        <v>12</v>
      </c>
      <c r="E44" s="2">
        <v>6.05</v>
      </c>
      <c r="F44" s="2" t="s">
        <v>56</v>
      </c>
      <c r="G44" s="2">
        <v>4.01</v>
      </c>
      <c r="H44" s="2" t="s">
        <v>58</v>
      </c>
      <c r="I44" s="2">
        <v>3.02</v>
      </c>
      <c r="J44" s="2">
        <v>26</v>
      </c>
      <c r="K44" s="2">
        <v>29</v>
      </c>
      <c r="L44" s="2">
        <v>16</v>
      </c>
      <c r="M44" s="7">
        <f t="shared" si="0"/>
        <v>196.62499999999997</v>
      </c>
      <c r="N44" s="6">
        <f t="shared" si="1"/>
        <v>145.36249999999998</v>
      </c>
      <c r="O44" s="6">
        <f t="shared" si="2"/>
        <v>60.4</v>
      </c>
      <c r="P44" s="6">
        <f t="shared" si="3"/>
        <v>402.38749999999993</v>
      </c>
      <c r="Q44" s="23">
        <f>SUM((J44*E44)+(24*G44))/50</f>
        <v>5.0707999999999993</v>
      </c>
      <c r="R44" s="6">
        <f t="shared" si="4"/>
        <v>39.44975490196078</v>
      </c>
      <c r="S44" s="6">
        <f t="shared" si="5"/>
        <v>72.44</v>
      </c>
      <c r="T44" s="6">
        <f t="shared" si="19"/>
        <v>0.54</v>
      </c>
      <c r="U44" s="6">
        <f t="shared" si="20"/>
        <v>21.302867647058822</v>
      </c>
      <c r="V44" s="6">
        <f t="shared" si="21"/>
        <v>39.117600000000003</v>
      </c>
    </row>
    <row r="45" spans="2:22">
      <c r="B45" s="59"/>
      <c r="C45" s="2">
        <v>4</v>
      </c>
      <c r="D45" s="2" t="s">
        <v>13</v>
      </c>
      <c r="E45" s="2">
        <v>6.03</v>
      </c>
      <c r="F45" s="2" t="s">
        <v>32</v>
      </c>
      <c r="G45" s="2">
        <v>4.0199999999999996</v>
      </c>
      <c r="H45" s="2" t="s">
        <v>55</v>
      </c>
      <c r="I45" s="2">
        <v>2.97</v>
      </c>
      <c r="J45" s="2">
        <v>25</v>
      </c>
      <c r="K45" s="2">
        <v>26</v>
      </c>
      <c r="L45" s="2">
        <v>19</v>
      </c>
      <c r="M45" s="7">
        <f t="shared" si="0"/>
        <v>188.4375</v>
      </c>
      <c r="N45" s="6">
        <f t="shared" si="1"/>
        <v>130.64999999999998</v>
      </c>
      <c r="O45" s="6">
        <f t="shared" si="2"/>
        <v>70.537500000000009</v>
      </c>
      <c r="P45" s="6">
        <f t="shared" si="3"/>
        <v>389.625</v>
      </c>
      <c r="Q45" s="23">
        <f>SUM((J45*E45)+(25*G45))/50</f>
        <v>5.0250000000000004</v>
      </c>
      <c r="R45" s="6">
        <f t="shared" si="4"/>
        <v>38.198529411764703</v>
      </c>
      <c r="S45" s="6">
        <f t="shared" si="5"/>
        <v>71.785714285714292</v>
      </c>
      <c r="T45" s="6">
        <f t="shared" si="19"/>
        <v>0.54</v>
      </c>
      <c r="U45" s="6">
        <f t="shared" si="20"/>
        <v>20.627205882352943</v>
      </c>
      <c r="V45" s="6">
        <f t="shared" si="21"/>
        <v>38.76428571428572</v>
      </c>
    </row>
    <row r="46" spans="2:22">
      <c r="B46" s="59"/>
      <c r="C46" s="2">
        <v>5</v>
      </c>
      <c r="D46" s="2" t="s">
        <v>14</v>
      </c>
      <c r="E46" s="2">
        <v>6.03</v>
      </c>
      <c r="F46" s="2" t="s">
        <v>38</v>
      </c>
      <c r="G46" s="2">
        <v>4.01</v>
      </c>
      <c r="H46" s="2" t="s">
        <v>41</v>
      </c>
      <c r="I46" s="2">
        <v>3.04</v>
      </c>
      <c r="J46" s="2">
        <v>27</v>
      </c>
      <c r="K46" s="2">
        <v>24</v>
      </c>
      <c r="L46" s="2">
        <v>19</v>
      </c>
      <c r="M46" s="7">
        <f t="shared" si="0"/>
        <v>203.51249999999999</v>
      </c>
      <c r="N46" s="6">
        <f t="shared" si="1"/>
        <v>120.3</v>
      </c>
      <c r="O46" s="6">
        <f t="shared" si="2"/>
        <v>72.2</v>
      </c>
      <c r="P46" s="6">
        <f t="shared" si="3"/>
        <v>396.01249999999999</v>
      </c>
      <c r="Q46" s="23">
        <f t="shared" ref="Q46" si="22">SUM((J46*E46)+(23*G46))/50</f>
        <v>5.1007999999999996</v>
      </c>
      <c r="R46" s="6">
        <f t="shared" si="4"/>
        <v>38.824754901960787</v>
      </c>
      <c r="S46" s="6">
        <f t="shared" si="5"/>
        <v>72.868571428571428</v>
      </c>
      <c r="T46" s="6">
        <f t="shared" si="19"/>
        <v>0.54</v>
      </c>
      <c r="U46" s="6">
        <f t="shared" si="20"/>
        <v>20.965367647058827</v>
      </c>
      <c r="V46" s="6">
        <f t="shared" si="21"/>
        <v>39.349028571428576</v>
      </c>
    </row>
    <row r="47" spans="2:22" ht="16.5" thickBot="1">
      <c r="B47" s="60"/>
      <c r="C47" s="3">
        <v>6</v>
      </c>
      <c r="D47" s="3" t="s">
        <v>12</v>
      </c>
      <c r="E47" s="3">
        <v>5.99</v>
      </c>
      <c r="F47" s="3" t="s">
        <v>37</v>
      </c>
      <c r="G47" s="3">
        <v>4</v>
      </c>
      <c r="H47" s="3" t="s">
        <v>59</v>
      </c>
      <c r="I47" s="3">
        <v>2.99</v>
      </c>
      <c r="J47" s="3">
        <v>26</v>
      </c>
      <c r="K47" s="3">
        <v>26</v>
      </c>
      <c r="L47" s="3">
        <v>17</v>
      </c>
      <c r="M47" s="17">
        <f t="shared" si="0"/>
        <v>194.67500000000001</v>
      </c>
      <c r="N47" s="15">
        <f t="shared" si="1"/>
        <v>130</v>
      </c>
      <c r="O47" s="15">
        <f t="shared" si="2"/>
        <v>63.537500000000009</v>
      </c>
      <c r="P47" s="15">
        <f t="shared" si="3"/>
        <v>388.21250000000003</v>
      </c>
      <c r="Q47" s="24">
        <f>SUM((J47*E47)+(24*G47))/50</f>
        <v>5.0348000000000006</v>
      </c>
      <c r="R47" s="6">
        <f t="shared" si="4"/>
        <v>38.060049019607845</v>
      </c>
      <c r="S47" s="6">
        <f t="shared" si="5"/>
        <v>71.925714285714292</v>
      </c>
      <c r="T47" s="6">
        <f t="shared" si="19"/>
        <v>0.54</v>
      </c>
      <c r="U47" s="6">
        <f t="shared" si="20"/>
        <v>20.552426470588237</v>
      </c>
      <c r="V47" s="6">
        <f t="shared" si="21"/>
        <v>38.839885714285721</v>
      </c>
    </row>
    <row r="48" spans="2:22">
      <c r="B48" s="53">
        <v>8</v>
      </c>
      <c r="C48" s="9">
        <v>1</v>
      </c>
      <c r="D48" s="9" t="s">
        <v>12</v>
      </c>
      <c r="E48" s="9">
        <v>5.99</v>
      </c>
      <c r="F48" s="9" t="s">
        <v>16</v>
      </c>
      <c r="G48" s="9">
        <v>4.12</v>
      </c>
      <c r="H48" s="9" t="s">
        <v>62</v>
      </c>
      <c r="I48" s="9">
        <v>2.83</v>
      </c>
      <c r="J48" s="9">
        <v>26</v>
      </c>
      <c r="K48" s="9">
        <v>25</v>
      </c>
      <c r="L48" s="9">
        <v>24</v>
      </c>
      <c r="M48" s="16">
        <f t="shared" si="0"/>
        <v>194.67500000000001</v>
      </c>
      <c r="N48" s="12">
        <f t="shared" si="1"/>
        <v>128.75</v>
      </c>
      <c r="O48" s="12">
        <f t="shared" si="2"/>
        <v>84.9</v>
      </c>
      <c r="P48" s="12">
        <f t="shared" si="3"/>
        <v>408.32500000000005</v>
      </c>
      <c r="Q48" s="25">
        <f t="shared" ref="Q48:Q51" si="23">SUM((J48*E48)+(24*G48))/50</f>
        <v>5.0924000000000005</v>
      </c>
      <c r="R48" s="6">
        <f t="shared" si="4"/>
        <v>40.031862745098046</v>
      </c>
      <c r="S48" s="6">
        <f t="shared" si="5"/>
        <v>72.748571428571438</v>
      </c>
      <c r="T48" s="6">
        <f t="shared" si="19"/>
        <v>0.54</v>
      </c>
      <c r="U48" s="6">
        <f t="shared" si="20"/>
        <v>21.617205882352945</v>
      </c>
      <c r="V48" s="6">
        <f t="shared" si="21"/>
        <v>39.284228571428578</v>
      </c>
    </row>
    <row r="49" spans="2:22">
      <c r="B49" s="53"/>
      <c r="C49" s="2">
        <v>2</v>
      </c>
      <c r="D49" s="2" t="s">
        <v>14</v>
      </c>
      <c r="E49" s="2">
        <v>6.01</v>
      </c>
      <c r="F49" s="2" t="s">
        <v>60</v>
      </c>
      <c r="G49" s="2">
        <v>4.1500000000000004</v>
      </c>
      <c r="H49" s="2" t="s">
        <v>36</v>
      </c>
      <c r="I49" s="2">
        <v>3.11</v>
      </c>
      <c r="J49" s="2">
        <v>27</v>
      </c>
      <c r="K49" s="2">
        <v>23</v>
      </c>
      <c r="L49" s="2">
        <v>21</v>
      </c>
      <c r="M49" s="7">
        <f t="shared" si="0"/>
        <v>202.83749999999998</v>
      </c>
      <c r="N49" s="6">
        <f t="shared" si="1"/>
        <v>119.3125</v>
      </c>
      <c r="O49" s="6">
        <f t="shared" si="2"/>
        <v>81.637500000000003</v>
      </c>
      <c r="P49" s="6">
        <f t="shared" si="3"/>
        <v>403.78749999999997</v>
      </c>
      <c r="Q49" s="23">
        <f>SUM((J49*E49)+(23*G49))/50</f>
        <v>5.154399999999999</v>
      </c>
      <c r="R49" s="6">
        <f t="shared" si="4"/>
        <v>39.587009803921568</v>
      </c>
      <c r="S49" s="6">
        <f t="shared" si="5"/>
        <v>73.634285714285696</v>
      </c>
      <c r="T49" s="6">
        <f t="shared" si="19"/>
        <v>0.54</v>
      </c>
      <c r="U49" s="6">
        <f t="shared" si="20"/>
        <v>21.376985294117649</v>
      </c>
      <c r="V49" s="6">
        <f t="shared" si="21"/>
        <v>39.762514285714275</v>
      </c>
    </row>
    <row r="50" spans="2:22">
      <c r="B50" s="53"/>
      <c r="C50" s="2">
        <v>3</v>
      </c>
      <c r="D50" s="2" t="s">
        <v>11</v>
      </c>
      <c r="E50" s="2">
        <v>5.79</v>
      </c>
      <c r="F50" s="2" t="s">
        <v>61</v>
      </c>
      <c r="G50" s="2">
        <v>4.03</v>
      </c>
      <c r="H50" s="2" t="s">
        <v>39</v>
      </c>
      <c r="I50" s="2">
        <v>2.99</v>
      </c>
      <c r="J50" s="2">
        <v>28</v>
      </c>
      <c r="K50" s="2">
        <v>24</v>
      </c>
      <c r="L50" s="2">
        <v>19</v>
      </c>
      <c r="M50" s="7">
        <f t="shared" si="0"/>
        <v>202.65</v>
      </c>
      <c r="N50" s="6">
        <f t="shared" si="1"/>
        <v>120.9</v>
      </c>
      <c r="O50" s="6">
        <f t="shared" si="2"/>
        <v>71.012500000000003</v>
      </c>
      <c r="P50" s="6">
        <f t="shared" si="3"/>
        <v>394.5625</v>
      </c>
      <c r="Q50" s="23">
        <f>SUM((J50*E50)+(22*G50))/50</f>
        <v>5.0156000000000009</v>
      </c>
      <c r="R50" s="6">
        <f t="shared" si="4"/>
        <v>38.682598039215684</v>
      </c>
      <c r="S50" s="6">
        <f t="shared" si="5"/>
        <v>71.651428571428582</v>
      </c>
      <c r="T50" s="6">
        <f t="shared" si="19"/>
        <v>0.54</v>
      </c>
      <c r="U50" s="6">
        <f t="shared" si="20"/>
        <v>20.888602941176469</v>
      </c>
      <c r="V50" s="6">
        <f t="shared" si="21"/>
        <v>38.691771428571435</v>
      </c>
    </row>
    <row r="51" spans="2:22">
      <c r="B51" s="53"/>
      <c r="C51" s="2">
        <v>4</v>
      </c>
      <c r="D51" s="2" t="s">
        <v>12</v>
      </c>
      <c r="E51" s="2">
        <v>5.97</v>
      </c>
      <c r="F51" s="2" t="s">
        <v>19</v>
      </c>
      <c r="G51" s="2">
        <v>3.99</v>
      </c>
      <c r="H51" s="2" t="s">
        <v>25</v>
      </c>
      <c r="I51" s="2">
        <v>2.81</v>
      </c>
      <c r="J51" s="2">
        <v>26</v>
      </c>
      <c r="K51" s="2">
        <v>28</v>
      </c>
      <c r="L51" s="2">
        <v>19</v>
      </c>
      <c r="M51" s="7">
        <f t="shared" si="0"/>
        <v>194.02500000000001</v>
      </c>
      <c r="N51" s="6">
        <f t="shared" si="1"/>
        <v>139.65</v>
      </c>
      <c r="O51" s="6">
        <f t="shared" si="2"/>
        <v>66.737499999999997</v>
      </c>
      <c r="P51" s="6">
        <f t="shared" si="3"/>
        <v>400.41250000000002</v>
      </c>
      <c r="Q51" s="23">
        <f t="shared" si="23"/>
        <v>5.0196000000000005</v>
      </c>
      <c r="R51" s="6">
        <f t="shared" si="4"/>
        <v>39.256127450980394</v>
      </c>
      <c r="S51" s="6">
        <f t="shared" si="5"/>
        <v>71.708571428571432</v>
      </c>
      <c r="T51" s="6">
        <f t="shared" si="19"/>
        <v>0.54</v>
      </c>
      <c r="U51" s="6">
        <f t="shared" si="20"/>
        <v>21.198308823529413</v>
      </c>
      <c r="V51" s="6">
        <f t="shared" si="21"/>
        <v>38.722628571428572</v>
      </c>
    </row>
    <row r="52" spans="2:22">
      <c r="B52" s="53"/>
      <c r="C52" s="2">
        <v>5</v>
      </c>
      <c r="D52" s="2" t="s">
        <v>11</v>
      </c>
      <c r="E52" s="2">
        <v>5.84</v>
      </c>
      <c r="F52" s="2" t="s">
        <v>52</v>
      </c>
      <c r="G52" s="2">
        <v>4.0199999999999996</v>
      </c>
      <c r="H52" s="2" t="s">
        <v>63</v>
      </c>
      <c r="I52" s="2">
        <v>2.8</v>
      </c>
      <c r="J52" s="2">
        <v>28</v>
      </c>
      <c r="K52" s="2">
        <v>25</v>
      </c>
      <c r="L52" s="2">
        <v>23</v>
      </c>
      <c r="M52" s="7">
        <f t="shared" si="0"/>
        <v>204.39999999999998</v>
      </c>
      <c r="N52" s="6">
        <f t="shared" si="1"/>
        <v>125.62499999999999</v>
      </c>
      <c r="O52" s="6">
        <f t="shared" si="2"/>
        <v>80.499999999999986</v>
      </c>
      <c r="P52" s="6">
        <f t="shared" si="3"/>
        <v>410.52499999999998</v>
      </c>
      <c r="Q52" s="23">
        <f>SUM((J52*E52)+(22*G52))/50</f>
        <v>5.0391999999999992</v>
      </c>
      <c r="R52" s="6">
        <f t="shared" si="4"/>
        <v>40.247549019607845</v>
      </c>
      <c r="S52" s="6">
        <f t="shared" si="5"/>
        <v>71.988571428571419</v>
      </c>
      <c r="T52" s="6">
        <f t="shared" si="19"/>
        <v>0.54</v>
      </c>
      <c r="U52" s="6">
        <f t="shared" si="20"/>
        <v>21.733676470588239</v>
      </c>
      <c r="V52" s="6">
        <f t="shared" si="21"/>
        <v>38.873828571428568</v>
      </c>
    </row>
    <row r="53" spans="2:22">
      <c r="B53" s="54"/>
      <c r="C53" s="2">
        <v>6</v>
      </c>
      <c r="D53" s="2" t="s">
        <v>14</v>
      </c>
      <c r="E53" s="2">
        <v>5.98</v>
      </c>
      <c r="F53" s="2" t="s">
        <v>27</v>
      </c>
      <c r="G53" s="2">
        <v>4</v>
      </c>
      <c r="H53" s="2" t="s">
        <v>44</v>
      </c>
      <c r="I53" s="2">
        <v>3.13</v>
      </c>
      <c r="J53" s="2">
        <v>27</v>
      </c>
      <c r="K53" s="2">
        <v>26</v>
      </c>
      <c r="L53" s="2">
        <v>18</v>
      </c>
      <c r="M53" s="7">
        <f t="shared" si="0"/>
        <v>201.82500000000002</v>
      </c>
      <c r="N53" s="6">
        <f t="shared" si="1"/>
        <v>130</v>
      </c>
      <c r="O53" s="6">
        <f t="shared" si="2"/>
        <v>70.424999999999997</v>
      </c>
      <c r="P53" s="6">
        <f t="shared" si="3"/>
        <v>402.25000000000006</v>
      </c>
      <c r="Q53" s="23">
        <f>SUM((J53*E53)+(23*G53))/50</f>
        <v>5.0692000000000004</v>
      </c>
      <c r="R53" s="6">
        <f t="shared" si="4"/>
        <v>39.43627450980393</v>
      </c>
      <c r="S53" s="6">
        <f t="shared" si="5"/>
        <v>72.417142857142863</v>
      </c>
      <c r="T53" s="6">
        <f t="shared" si="19"/>
        <v>0.54</v>
      </c>
      <c r="U53" s="6">
        <f t="shared" si="20"/>
        <v>21.295588235294122</v>
      </c>
      <c r="V53" s="6">
        <f t="shared" si="21"/>
        <v>39.105257142857148</v>
      </c>
    </row>
    <row r="54" spans="2:22">
      <c r="B54" s="52">
        <v>9</v>
      </c>
      <c r="C54" s="2">
        <v>1</v>
      </c>
      <c r="D54" s="2" t="s">
        <v>13</v>
      </c>
      <c r="E54" s="2">
        <v>5.91</v>
      </c>
      <c r="F54" s="2" t="s">
        <v>17</v>
      </c>
      <c r="G54" s="2">
        <v>4.01</v>
      </c>
      <c r="H54" s="2" t="s">
        <v>57</v>
      </c>
      <c r="I54" s="2">
        <v>3.17</v>
      </c>
      <c r="J54" s="2">
        <v>25</v>
      </c>
      <c r="K54" s="2">
        <v>27</v>
      </c>
      <c r="L54" s="2">
        <v>21</v>
      </c>
      <c r="M54" s="7">
        <f t="shared" si="0"/>
        <v>184.6875</v>
      </c>
      <c r="N54" s="6">
        <f t="shared" si="1"/>
        <v>135.33750000000001</v>
      </c>
      <c r="O54" s="6">
        <f t="shared" si="2"/>
        <v>83.212499999999991</v>
      </c>
      <c r="P54" s="6">
        <f t="shared" si="3"/>
        <v>403.23749999999995</v>
      </c>
      <c r="Q54" s="23">
        <f>SUM((J54*E54)+(25*G54))/50</f>
        <v>4.96</v>
      </c>
      <c r="R54" s="6">
        <f t="shared" si="4"/>
        <v>39.533088235294109</v>
      </c>
      <c r="S54" s="6">
        <f t="shared" si="5"/>
        <v>70.857142857142847</v>
      </c>
      <c r="T54" s="6">
        <f t="shared" si="19"/>
        <v>0.54</v>
      </c>
      <c r="U54" s="6">
        <f t="shared" si="20"/>
        <v>21.34786764705882</v>
      </c>
      <c r="V54" s="6">
        <f t="shared" si="21"/>
        <v>38.262857142857143</v>
      </c>
    </row>
    <row r="55" spans="2:22">
      <c r="B55" s="53"/>
      <c r="C55" s="2">
        <v>2</v>
      </c>
      <c r="D55" s="2" t="s">
        <v>12</v>
      </c>
      <c r="E55" s="2">
        <v>6.01</v>
      </c>
      <c r="F55" s="2" t="s">
        <v>28</v>
      </c>
      <c r="G55" s="2">
        <v>4.18</v>
      </c>
      <c r="H55" s="2" t="s">
        <v>34</v>
      </c>
      <c r="I55" s="2">
        <v>3.12</v>
      </c>
      <c r="J55" s="2">
        <v>26</v>
      </c>
      <c r="K55" s="2">
        <v>24</v>
      </c>
      <c r="L55" s="2">
        <v>24</v>
      </c>
      <c r="M55" s="7">
        <f t="shared" si="0"/>
        <v>195.32499999999999</v>
      </c>
      <c r="N55" s="6">
        <f t="shared" si="1"/>
        <v>125.39999999999999</v>
      </c>
      <c r="O55" s="6">
        <f t="shared" si="2"/>
        <v>93.6</v>
      </c>
      <c r="P55" s="6">
        <f t="shared" si="3"/>
        <v>414.32499999999993</v>
      </c>
      <c r="Q55" s="23">
        <f>SUM((J55*E55)+(24*G55))/50</f>
        <v>5.1315999999999997</v>
      </c>
      <c r="R55" s="6">
        <f t="shared" si="4"/>
        <v>40.620098039215677</v>
      </c>
      <c r="S55" s="6">
        <f t="shared" si="5"/>
        <v>73.308571428571426</v>
      </c>
      <c r="T55" s="6">
        <f t="shared" si="19"/>
        <v>0.54</v>
      </c>
      <c r="U55" s="6">
        <f t="shared" si="20"/>
        <v>21.934852941176466</v>
      </c>
      <c r="V55" s="6">
        <f t="shared" si="21"/>
        <v>39.58662857142857</v>
      </c>
    </row>
    <row r="56" spans="2:22">
      <c r="B56" s="53"/>
      <c r="C56" s="2">
        <v>3</v>
      </c>
      <c r="D56" s="2" t="s">
        <v>12</v>
      </c>
      <c r="E56" s="2">
        <v>5.97</v>
      </c>
      <c r="F56" s="2" t="s">
        <v>16</v>
      </c>
      <c r="G56" s="2">
        <v>4.09</v>
      </c>
      <c r="H56" s="2" t="s">
        <v>55</v>
      </c>
      <c r="I56" s="2">
        <v>3.16</v>
      </c>
      <c r="J56" s="2">
        <v>26</v>
      </c>
      <c r="K56" s="2">
        <v>25</v>
      </c>
      <c r="L56" s="2">
        <v>21</v>
      </c>
      <c r="M56" s="7">
        <f t="shared" si="0"/>
        <v>194.02500000000001</v>
      </c>
      <c r="N56" s="6">
        <f t="shared" si="1"/>
        <v>127.8125</v>
      </c>
      <c r="O56" s="6">
        <f t="shared" si="2"/>
        <v>82.95</v>
      </c>
      <c r="P56" s="6">
        <f t="shared" si="3"/>
        <v>404.78749999999997</v>
      </c>
      <c r="Q56" s="23">
        <f>SUM((J56*E56)+(24*G56))/50</f>
        <v>5.0675999999999997</v>
      </c>
      <c r="R56" s="6">
        <f t="shared" si="4"/>
        <v>39.685049019607845</v>
      </c>
      <c r="S56" s="6">
        <f t="shared" si="5"/>
        <v>72.394285714285715</v>
      </c>
      <c r="T56" s="6">
        <f t="shared" si="19"/>
        <v>0.54</v>
      </c>
      <c r="U56" s="6">
        <f t="shared" si="20"/>
        <v>21.429926470588239</v>
      </c>
      <c r="V56" s="6">
        <f t="shared" si="21"/>
        <v>39.092914285714286</v>
      </c>
    </row>
    <row r="57" spans="2:22">
      <c r="B57" s="53"/>
      <c r="C57" s="2">
        <v>4</v>
      </c>
      <c r="D57" s="2" t="s">
        <v>13</v>
      </c>
      <c r="E57" s="2">
        <v>5.95</v>
      </c>
      <c r="F57" s="2" t="s">
        <v>32</v>
      </c>
      <c r="G57" s="2">
        <v>4.03</v>
      </c>
      <c r="H57" s="2" t="s">
        <v>21</v>
      </c>
      <c r="I57" s="2">
        <v>2.99</v>
      </c>
      <c r="J57" s="2">
        <v>25</v>
      </c>
      <c r="K57" s="2">
        <v>26</v>
      </c>
      <c r="L57" s="2">
        <v>22</v>
      </c>
      <c r="M57" s="7">
        <f t="shared" si="0"/>
        <v>185.9375</v>
      </c>
      <c r="N57" s="6">
        <f t="shared" si="1"/>
        <v>130.97499999999999</v>
      </c>
      <c r="O57" s="6">
        <f t="shared" si="2"/>
        <v>82.224999999999994</v>
      </c>
      <c r="P57" s="6">
        <f t="shared" si="3"/>
        <v>399.13750000000005</v>
      </c>
      <c r="Q57" s="23">
        <f>SUM((J57*E57)+(25*G57))/50</f>
        <v>4.99</v>
      </c>
      <c r="R57" s="6">
        <f t="shared" si="4"/>
        <v>39.131127450980401</v>
      </c>
      <c r="S57" s="6">
        <f t="shared" si="5"/>
        <v>71.285714285714292</v>
      </c>
      <c r="T57" s="6">
        <f t="shared" si="19"/>
        <v>0.54</v>
      </c>
      <c r="U57" s="6">
        <f t="shared" si="20"/>
        <v>21.130808823529417</v>
      </c>
      <c r="V57" s="6">
        <f t="shared" si="21"/>
        <v>38.494285714285724</v>
      </c>
    </row>
    <row r="58" spans="2:22">
      <c r="B58" s="53"/>
      <c r="C58" s="2">
        <v>5</v>
      </c>
      <c r="D58" s="2" t="s">
        <v>13</v>
      </c>
      <c r="E58" s="2">
        <v>5.89</v>
      </c>
      <c r="F58" s="2" t="s">
        <v>17</v>
      </c>
      <c r="G58" s="2">
        <v>4.04</v>
      </c>
      <c r="H58" s="2" t="s">
        <v>24</v>
      </c>
      <c r="I58" s="2">
        <v>3.02</v>
      </c>
      <c r="J58" s="2">
        <v>25</v>
      </c>
      <c r="K58" s="2">
        <v>27</v>
      </c>
      <c r="L58" s="2">
        <v>20</v>
      </c>
      <c r="M58" s="7">
        <f t="shared" si="0"/>
        <v>184.0625</v>
      </c>
      <c r="N58" s="6">
        <f t="shared" si="1"/>
        <v>136.35</v>
      </c>
      <c r="O58" s="6">
        <f t="shared" si="2"/>
        <v>75.5</v>
      </c>
      <c r="P58" s="6">
        <f t="shared" si="3"/>
        <v>395.91250000000002</v>
      </c>
      <c r="Q58" s="23">
        <f>SUM((J58*E58)+(25*G58))/50</f>
        <v>4.9649999999999999</v>
      </c>
      <c r="R58" s="6">
        <f t="shared" si="4"/>
        <v>38.814950980392155</v>
      </c>
      <c r="S58" s="6">
        <f t="shared" si="5"/>
        <v>70.928571428571431</v>
      </c>
      <c r="T58" s="6">
        <f t="shared" si="19"/>
        <v>0.54</v>
      </c>
      <c r="U58" s="6">
        <f t="shared" si="20"/>
        <v>20.960073529411765</v>
      </c>
      <c r="V58" s="6">
        <f t="shared" si="21"/>
        <v>38.301428571428573</v>
      </c>
    </row>
    <row r="59" spans="2:22">
      <c r="B59" s="54"/>
      <c r="C59" s="2">
        <v>6</v>
      </c>
      <c r="D59" s="2" t="s">
        <v>13</v>
      </c>
      <c r="E59" s="2">
        <v>5.95</v>
      </c>
      <c r="F59" s="2" t="s">
        <v>64</v>
      </c>
      <c r="G59" s="2">
        <v>4.0199999999999996</v>
      </c>
      <c r="H59" s="2" t="s">
        <v>34</v>
      </c>
      <c r="I59" s="2">
        <v>2.97</v>
      </c>
      <c r="J59" s="2">
        <v>25</v>
      </c>
      <c r="K59" s="2">
        <v>25</v>
      </c>
      <c r="L59" s="2">
        <v>24</v>
      </c>
      <c r="M59" s="7">
        <f t="shared" si="0"/>
        <v>185.9375</v>
      </c>
      <c r="N59" s="6">
        <f t="shared" si="1"/>
        <v>125.62499999999999</v>
      </c>
      <c r="O59" s="6">
        <f t="shared" si="2"/>
        <v>89.1</v>
      </c>
      <c r="P59" s="6">
        <f t="shared" si="3"/>
        <v>400.66250000000002</v>
      </c>
      <c r="Q59" s="23">
        <f>SUM((J59*E59)+(25*G59))/50</f>
        <v>4.9850000000000003</v>
      </c>
      <c r="R59" s="6">
        <f t="shared" si="4"/>
        <v>39.280637254901961</v>
      </c>
      <c r="S59" s="6">
        <f t="shared" si="5"/>
        <v>71.214285714285722</v>
      </c>
      <c r="T59" s="6">
        <f t="shared" si="19"/>
        <v>0.54</v>
      </c>
      <c r="U59" s="6">
        <f t="shared" si="20"/>
        <v>21.211544117647062</v>
      </c>
      <c r="V59" s="6">
        <f t="shared" si="21"/>
        <v>38.455714285714294</v>
      </c>
    </row>
    <row r="60" spans="2:22">
      <c r="B60" s="52">
        <v>10</v>
      </c>
      <c r="C60" s="2">
        <v>1</v>
      </c>
      <c r="D60" s="2" t="s">
        <v>14</v>
      </c>
      <c r="E60" s="2">
        <v>5.89</v>
      </c>
      <c r="F60" s="2" t="s">
        <v>60</v>
      </c>
      <c r="G60" s="2">
        <v>3.98</v>
      </c>
      <c r="H60" s="2" t="s">
        <v>36</v>
      </c>
      <c r="I60" s="2">
        <v>3.15</v>
      </c>
      <c r="J60" s="2">
        <v>27</v>
      </c>
      <c r="K60" s="2">
        <v>23</v>
      </c>
      <c r="L60" s="2">
        <v>21</v>
      </c>
      <c r="M60" s="7">
        <f t="shared" si="0"/>
        <v>198.78749999999999</v>
      </c>
      <c r="N60" s="6">
        <f t="shared" si="1"/>
        <v>114.42500000000001</v>
      </c>
      <c r="O60" s="6">
        <f t="shared" si="2"/>
        <v>82.687499999999986</v>
      </c>
      <c r="P60" s="6">
        <f t="shared" si="3"/>
        <v>395.9</v>
      </c>
      <c r="Q60" s="23">
        <f>SUM((J60*E60)+(24*G60))/50</f>
        <v>5.0910000000000002</v>
      </c>
      <c r="R60" s="6">
        <f t="shared" si="4"/>
        <v>38.813725490196077</v>
      </c>
      <c r="S60" s="6">
        <f t="shared" si="5"/>
        <v>72.728571428571428</v>
      </c>
      <c r="T60" s="6">
        <f t="shared" si="19"/>
        <v>0.54</v>
      </c>
      <c r="U60" s="6">
        <f t="shared" si="20"/>
        <v>20.959411764705884</v>
      </c>
      <c r="V60" s="6">
        <f t="shared" si="21"/>
        <v>39.273428571428575</v>
      </c>
    </row>
    <row r="61" spans="2:22">
      <c r="B61" s="53"/>
      <c r="C61" s="2">
        <v>2</v>
      </c>
      <c r="D61" s="2" t="s">
        <v>12</v>
      </c>
      <c r="E61" s="2">
        <v>5.96</v>
      </c>
      <c r="F61" s="2" t="s">
        <v>37</v>
      </c>
      <c r="G61" s="2">
        <v>4.01</v>
      </c>
      <c r="H61" s="2" t="s">
        <v>65</v>
      </c>
      <c r="I61" s="2">
        <v>2.99</v>
      </c>
      <c r="J61" s="2">
        <v>26</v>
      </c>
      <c r="K61" s="2">
        <v>26</v>
      </c>
      <c r="L61" s="2">
        <v>18</v>
      </c>
      <c r="M61" s="7">
        <f t="shared" si="0"/>
        <v>193.70000000000002</v>
      </c>
      <c r="N61" s="6">
        <f t="shared" si="1"/>
        <v>130.32499999999999</v>
      </c>
      <c r="O61" s="6">
        <f t="shared" si="2"/>
        <v>67.275000000000006</v>
      </c>
      <c r="P61" s="6">
        <f t="shared" si="3"/>
        <v>391.29999999999995</v>
      </c>
      <c r="Q61" s="23">
        <f>SUM((J61*E61)+(24*G61))/50</f>
        <v>5.024</v>
      </c>
      <c r="R61" s="6">
        <f t="shared" si="4"/>
        <v>38.362745098039206</v>
      </c>
      <c r="S61" s="6">
        <f t="shared" si="5"/>
        <v>71.771428571428572</v>
      </c>
      <c r="T61" s="6">
        <f t="shared" si="19"/>
        <v>0.54</v>
      </c>
      <c r="U61" s="6">
        <f t="shared" si="20"/>
        <v>20.715882352941172</v>
      </c>
      <c r="V61" s="6">
        <f t="shared" si="21"/>
        <v>38.756571428571434</v>
      </c>
    </row>
    <row r="62" spans="2:22">
      <c r="B62" s="53"/>
      <c r="C62" s="2">
        <v>3</v>
      </c>
      <c r="D62" s="2" t="s">
        <v>12</v>
      </c>
      <c r="E62" s="2">
        <v>5.97</v>
      </c>
      <c r="F62" s="2" t="s">
        <v>42</v>
      </c>
      <c r="G62" s="2">
        <v>4.07</v>
      </c>
      <c r="H62" s="2" t="s">
        <v>35</v>
      </c>
      <c r="I62" s="2">
        <v>3.03</v>
      </c>
      <c r="J62" s="2">
        <v>26</v>
      </c>
      <c r="K62" s="2">
        <v>27</v>
      </c>
      <c r="L62" s="2">
        <v>19</v>
      </c>
      <c r="M62" s="7">
        <f t="shared" si="0"/>
        <v>194.02500000000001</v>
      </c>
      <c r="N62" s="6">
        <f t="shared" si="1"/>
        <v>137.36250000000001</v>
      </c>
      <c r="O62" s="6">
        <f t="shared" si="2"/>
        <v>71.962499999999991</v>
      </c>
      <c r="P62" s="6">
        <f t="shared" si="3"/>
        <v>403.35</v>
      </c>
      <c r="Q62" s="23">
        <f>SUM((J62*E62)+(24*G62))/50</f>
        <v>5.0579999999999998</v>
      </c>
      <c r="R62" s="6">
        <f t="shared" si="4"/>
        <v>39.544117647058826</v>
      </c>
      <c r="S62" s="6">
        <f t="shared" si="5"/>
        <v>72.257142857142853</v>
      </c>
      <c r="T62" s="6">
        <f t="shared" si="19"/>
        <v>0.54</v>
      </c>
      <c r="U62" s="6">
        <f t="shared" si="20"/>
        <v>21.353823529411766</v>
      </c>
      <c r="V62" s="6">
        <f t="shared" si="21"/>
        <v>39.018857142857144</v>
      </c>
    </row>
    <row r="63" spans="2:22">
      <c r="B63" s="53"/>
      <c r="C63" s="2">
        <v>4</v>
      </c>
      <c r="D63" s="2" t="s">
        <v>13</v>
      </c>
      <c r="E63" s="2">
        <v>5.88</v>
      </c>
      <c r="F63" s="2" t="s">
        <v>47</v>
      </c>
      <c r="G63" s="2">
        <v>4.03</v>
      </c>
      <c r="H63" s="2" t="s">
        <v>50</v>
      </c>
      <c r="I63" s="2">
        <v>2.98</v>
      </c>
      <c r="J63" s="2">
        <v>25</v>
      </c>
      <c r="K63" s="2">
        <v>29</v>
      </c>
      <c r="L63" s="2">
        <v>17</v>
      </c>
      <c r="M63" s="7">
        <f t="shared" si="0"/>
        <v>183.75</v>
      </c>
      <c r="N63" s="6">
        <f t="shared" si="1"/>
        <v>146.08750000000001</v>
      </c>
      <c r="O63" s="6">
        <f t="shared" si="2"/>
        <v>63.324999999999996</v>
      </c>
      <c r="P63" s="6">
        <f t="shared" si="3"/>
        <v>393.16249999999997</v>
      </c>
      <c r="Q63" s="23">
        <f>SUM((J63*E63)+(25*G63))/50</f>
        <v>4.9550000000000001</v>
      </c>
      <c r="R63" s="6">
        <f t="shared" si="4"/>
        <v>38.545343137254903</v>
      </c>
      <c r="S63" s="6">
        <f t="shared" si="5"/>
        <v>70.785714285714292</v>
      </c>
      <c r="T63" s="6">
        <f t="shared" si="19"/>
        <v>0.54</v>
      </c>
      <c r="U63" s="6">
        <f t="shared" si="20"/>
        <v>20.814485294117649</v>
      </c>
      <c r="V63" s="6">
        <f t="shared" si="21"/>
        <v>38.22428571428572</v>
      </c>
    </row>
    <row r="64" spans="2:22">
      <c r="B64" s="53"/>
      <c r="C64" s="2">
        <v>5</v>
      </c>
      <c r="D64" s="2" t="s">
        <v>12</v>
      </c>
      <c r="E64" s="2">
        <v>5.98</v>
      </c>
      <c r="F64" s="2" t="s">
        <v>42</v>
      </c>
      <c r="G64" s="2">
        <v>3.89</v>
      </c>
      <c r="H64" s="2" t="s">
        <v>35</v>
      </c>
      <c r="I64" s="2">
        <v>3.05</v>
      </c>
      <c r="J64" s="2">
        <v>26</v>
      </c>
      <c r="K64" s="2">
        <v>27</v>
      </c>
      <c r="L64" s="2">
        <v>19</v>
      </c>
      <c r="M64" s="7">
        <f t="shared" si="0"/>
        <v>194.35000000000002</v>
      </c>
      <c r="N64" s="6">
        <f t="shared" si="1"/>
        <v>131.28749999999999</v>
      </c>
      <c r="O64" s="6">
        <f t="shared" si="2"/>
        <v>72.4375</v>
      </c>
      <c r="P64" s="6">
        <f t="shared" si="3"/>
        <v>398.07500000000005</v>
      </c>
      <c r="Q64" s="23">
        <f>SUM((J64*E64)+(24*G64))/50</f>
        <v>4.9768000000000008</v>
      </c>
      <c r="R64" s="6">
        <f t="shared" si="4"/>
        <v>39.026960784313729</v>
      </c>
      <c r="S64" s="6">
        <f t="shared" si="5"/>
        <v>71.09714285714287</v>
      </c>
      <c r="T64" s="6">
        <f t="shared" si="19"/>
        <v>0.54</v>
      </c>
      <c r="U64" s="6">
        <f t="shared" si="20"/>
        <v>21.074558823529415</v>
      </c>
      <c r="V64" s="6">
        <f t="shared" si="21"/>
        <v>38.392457142857154</v>
      </c>
    </row>
    <row r="65" spans="2:22">
      <c r="B65" s="54"/>
      <c r="C65" s="2">
        <v>6</v>
      </c>
      <c r="D65" s="2" t="s">
        <v>14</v>
      </c>
      <c r="E65" s="2">
        <v>5.95</v>
      </c>
      <c r="F65" s="2" t="s">
        <v>38</v>
      </c>
      <c r="G65" s="2">
        <v>4.05</v>
      </c>
      <c r="H65" s="2" t="s">
        <v>41</v>
      </c>
      <c r="I65" s="2">
        <v>3.01</v>
      </c>
      <c r="J65" s="2">
        <v>27</v>
      </c>
      <c r="K65" s="2">
        <v>24</v>
      </c>
      <c r="L65" s="2">
        <v>19</v>
      </c>
      <c r="M65" s="7">
        <f t="shared" si="0"/>
        <v>200.8125</v>
      </c>
      <c r="N65" s="6">
        <f t="shared" si="1"/>
        <v>121.49999999999999</v>
      </c>
      <c r="O65" s="6">
        <f t="shared" si="2"/>
        <v>71.487499999999997</v>
      </c>
      <c r="P65" s="6">
        <f t="shared" si="3"/>
        <v>393.8</v>
      </c>
      <c r="Q65" s="23">
        <f t="shared" ref="Q65:Q76" si="24">SUM((J65*E65)+(23*G65))/50</f>
        <v>5.0760000000000005</v>
      </c>
      <c r="R65" s="6">
        <f t="shared" si="4"/>
        <v>38.607843137254903</v>
      </c>
      <c r="S65" s="6">
        <f t="shared" si="5"/>
        <v>72.51428571428572</v>
      </c>
      <c r="T65" s="6">
        <f t="shared" si="19"/>
        <v>0.54</v>
      </c>
      <c r="U65" s="6">
        <f t="shared" si="20"/>
        <v>20.84823529411765</v>
      </c>
      <c r="V65" s="6">
        <f t="shared" si="21"/>
        <v>39.157714285714292</v>
      </c>
    </row>
    <row r="66" spans="2:22">
      <c r="B66" s="55">
        <v>11</v>
      </c>
      <c r="C66" s="30">
        <v>1</v>
      </c>
      <c r="D66" s="30" t="s">
        <v>13</v>
      </c>
      <c r="E66" s="30">
        <v>6.01</v>
      </c>
      <c r="F66" s="30" t="s">
        <v>30</v>
      </c>
      <c r="G66" s="30">
        <v>4.01</v>
      </c>
      <c r="H66" s="30" t="s">
        <v>51</v>
      </c>
      <c r="I66" s="30">
        <v>3.05</v>
      </c>
      <c r="J66" s="30">
        <v>25</v>
      </c>
      <c r="K66" s="30">
        <v>28</v>
      </c>
      <c r="L66" s="30">
        <v>17</v>
      </c>
      <c r="M66" s="29">
        <f t="shared" si="0"/>
        <v>187.8125</v>
      </c>
      <c r="N66" s="29">
        <f t="shared" si="1"/>
        <v>140.35</v>
      </c>
      <c r="O66" s="29">
        <f t="shared" si="2"/>
        <v>64.8125</v>
      </c>
      <c r="P66" s="29">
        <f t="shared" si="3"/>
        <v>392.97500000000002</v>
      </c>
      <c r="Q66" s="31">
        <f t="shared" ref="Q66:Q71" si="25">SUM((J66*E66)+(25*G66))/50</f>
        <v>5.01</v>
      </c>
      <c r="R66" s="29">
        <f t="shared" si="4"/>
        <v>38.526960784313722</v>
      </c>
      <c r="S66" s="29">
        <f t="shared" si="5"/>
        <v>71.571428571428569</v>
      </c>
      <c r="T66" s="29">
        <f t="shared" ref="T66:T83" si="26">0.5</f>
        <v>0.5</v>
      </c>
      <c r="U66" s="29">
        <f>SUM(R66*0.5)</f>
        <v>19.263480392156861</v>
      </c>
      <c r="V66" s="29">
        <f>SUM(S66*0.5)</f>
        <v>35.785714285714285</v>
      </c>
    </row>
    <row r="67" spans="2:22">
      <c r="B67" s="56"/>
      <c r="C67" s="30">
        <v>2</v>
      </c>
      <c r="D67" s="30" t="s">
        <v>13</v>
      </c>
      <c r="E67" s="30">
        <v>5.97</v>
      </c>
      <c r="F67" s="30" t="s">
        <v>32</v>
      </c>
      <c r="G67" s="30">
        <v>3.99</v>
      </c>
      <c r="H67" s="30" t="s">
        <v>55</v>
      </c>
      <c r="I67" s="30">
        <v>3.04</v>
      </c>
      <c r="J67" s="30">
        <v>25</v>
      </c>
      <c r="K67" s="30">
        <v>26</v>
      </c>
      <c r="L67" s="30">
        <v>21</v>
      </c>
      <c r="M67" s="29">
        <f t="shared" si="0"/>
        <v>186.5625</v>
      </c>
      <c r="N67" s="29">
        <f t="shared" si="1"/>
        <v>129.67500000000001</v>
      </c>
      <c r="O67" s="29">
        <f t="shared" si="2"/>
        <v>79.800000000000011</v>
      </c>
      <c r="P67" s="29">
        <f t="shared" si="3"/>
        <v>396.03750000000002</v>
      </c>
      <c r="Q67" s="31">
        <f t="shared" si="25"/>
        <v>4.9800000000000004</v>
      </c>
      <c r="R67" s="29">
        <f t="shared" si="4"/>
        <v>38.827205882352942</v>
      </c>
      <c r="S67" s="29">
        <f t="shared" si="5"/>
        <v>71.142857142857153</v>
      </c>
      <c r="T67" s="29">
        <f t="shared" si="26"/>
        <v>0.5</v>
      </c>
      <c r="U67" s="29">
        <f t="shared" ref="U67:U71" si="27">SUM(R67*0.5)</f>
        <v>19.413602941176471</v>
      </c>
      <c r="V67" s="29">
        <f t="shared" ref="V67:V71" si="28">SUM(S67*0.5)</f>
        <v>35.571428571428577</v>
      </c>
    </row>
    <row r="68" spans="2:22">
      <c r="B68" s="56"/>
      <c r="C68" s="30">
        <v>3</v>
      </c>
      <c r="D68" s="30" t="s">
        <v>13</v>
      </c>
      <c r="E68" s="30">
        <v>6.03</v>
      </c>
      <c r="F68" s="30" t="s">
        <v>47</v>
      </c>
      <c r="G68" s="30">
        <v>4.12</v>
      </c>
      <c r="H68" s="30" t="s">
        <v>50</v>
      </c>
      <c r="I68" s="30">
        <v>3.07</v>
      </c>
      <c r="J68" s="30">
        <v>25</v>
      </c>
      <c r="K68" s="30">
        <v>29</v>
      </c>
      <c r="L68" s="30">
        <v>17</v>
      </c>
      <c r="M68" s="29">
        <f t="shared" si="0"/>
        <v>188.4375</v>
      </c>
      <c r="N68" s="29">
        <f t="shared" si="1"/>
        <v>149.35</v>
      </c>
      <c r="O68" s="29">
        <f t="shared" si="2"/>
        <v>65.237499999999997</v>
      </c>
      <c r="P68" s="29">
        <f t="shared" si="3"/>
        <v>403.02500000000003</v>
      </c>
      <c r="Q68" s="31">
        <f t="shared" si="25"/>
        <v>5.0750000000000002</v>
      </c>
      <c r="R68" s="29">
        <f t="shared" si="4"/>
        <v>39.512254901960787</v>
      </c>
      <c r="S68" s="29">
        <f t="shared" si="5"/>
        <v>72.5</v>
      </c>
      <c r="T68" s="29">
        <f t="shared" si="26"/>
        <v>0.5</v>
      </c>
      <c r="U68" s="29">
        <f t="shared" si="27"/>
        <v>19.756127450980394</v>
      </c>
      <c r="V68" s="29">
        <f t="shared" si="28"/>
        <v>36.25</v>
      </c>
    </row>
    <row r="69" spans="2:22">
      <c r="B69" s="56"/>
      <c r="C69" s="30">
        <v>4</v>
      </c>
      <c r="D69" s="30" t="s">
        <v>13</v>
      </c>
      <c r="E69" s="30">
        <v>6</v>
      </c>
      <c r="F69" s="30" t="s">
        <v>17</v>
      </c>
      <c r="G69" s="30">
        <v>4.09</v>
      </c>
      <c r="H69" s="30" t="s">
        <v>23</v>
      </c>
      <c r="I69" s="30">
        <v>2.99</v>
      </c>
      <c r="J69" s="30">
        <v>25</v>
      </c>
      <c r="K69" s="30">
        <v>27</v>
      </c>
      <c r="L69" s="30">
        <v>22</v>
      </c>
      <c r="M69" s="29">
        <f t="shared" si="0"/>
        <v>187.5</v>
      </c>
      <c r="N69" s="29">
        <f t="shared" si="1"/>
        <v>138.03749999999999</v>
      </c>
      <c r="O69" s="29">
        <f t="shared" si="2"/>
        <v>82.224999999999994</v>
      </c>
      <c r="P69" s="29">
        <f t="shared" si="3"/>
        <v>407.76250000000005</v>
      </c>
      <c r="Q69" s="31">
        <f t="shared" si="25"/>
        <v>5.0449999999999999</v>
      </c>
      <c r="R69" s="29">
        <f t="shared" si="4"/>
        <v>39.976715686274517</v>
      </c>
      <c r="S69" s="29">
        <f t="shared" si="5"/>
        <v>72.071428571428569</v>
      </c>
      <c r="T69" s="29">
        <f t="shared" si="26"/>
        <v>0.5</v>
      </c>
      <c r="U69" s="29">
        <f t="shared" si="27"/>
        <v>19.988357843137258</v>
      </c>
      <c r="V69" s="29">
        <f t="shared" si="28"/>
        <v>36.035714285714285</v>
      </c>
    </row>
    <row r="70" spans="2:22">
      <c r="B70" s="56"/>
      <c r="C70" s="30">
        <v>5</v>
      </c>
      <c r="D70" s="30" t="s">
        <v>13</v>
      </c>
      <c r="E70" s="30">
        <v>5.99</v>
      </c>
      <c r="F70" s="30" t="s">
        <v>30</v>
      </c>
      <c r="G70" s="30">
        <v>4.08</v>
      </c>
      <c r="H70" s="30" t="s">
        <v>63</v>
      </c>
      <c r="I70" s="30">
        <v>2.89</v>
      </c>
      <c r="J70" s="30">
        <v>25</v>
      </c>
      <c r="K70" s="30">
        <v>28</v>
      </c>
      <c r="L70" s="30">
        <v>23</v>
      </c>
      <c r="M70" s="29">
        <f t="shared" si="0"/>
        <v>187.1875</v>
      </c>
      <c r="N70" s="29">
        <f t="shared" si="1"/>
        <v>142.80000000000001</v>
      </c>
      <c r="O70" s="29">
        <f t="shared" si="2"/>
        <v>83.087500000000006</v>
      </c>
      <c r="P70" s="29">
        <f t="shared" si="3"/>
        <v>413.07500000000005</v>
      </c>
      <c r="Q70" s="31">
        <f t="shared" si="25"/>
        <v>5.0350000000000001</v>
      </c>
      <c r="R70" s="29">
        <f t="shared" si="4"/>
        <v>40.497549019607852</v>
      </c>
      <c r="S70" s="29">
        <f t="shared" si="5"/>
        <v>71.928571428571431</v>
      </c>
      <c r="T70" s="29">
        <f t="shared" si="26"/>
        <v>0.5</v>
      </c>
      <c r="U70" s="29">
        <f t="shared" si="27"/>
        <v>20.248774509803926</v>
      </c>
      <c r="V70" s="29">
        <f t="shared" si="28"/>
        <v>35.964285714285715</v>
      </c>
    </row>
    <row r="71" spans="2:22">
      <c r="B71" s="57"/>
      <c r="C71" s="30">
        <v>6</v>
      </c>
      <c r="D71" s="30" t="s">
        <v>13</v>
      </c>
      <c r="E71" s="30">
        <v>6.01</v>
      </c>
      <c r="F71" s="30" t="s">
        <v>30</v>
      </c>
      <c r="G71" s="30">
        <v>4.1100000000000003</v>
      </c>
      <c r="H71" s="30" t="s">
        <v>66</v>
      </c>
      <c r="I71" s="30">
        <v>3.05</v>
      </c>
      <c r="J71" s="30">
        <v>25</v>
      </c>
      <c r="K71" s="30">
        <v>28</v>
      </c>
      <c r="L71" s="30">
        <v>22</v>
      </c>
      <c r="M71" s="29">
        <f t="shared" si="0"/>
        <v>187.8125</v>
      </c>
      <c r="N71" s="29">
        <f t="shared" ref="N71:N134" si="29">SUM((K71*G71)*1.25)</f>
        <v>143.85000000000002</v>
      </c>
      <c r="O71" s="29">
        <f t="shared" ref="O71:O134" si="30">SUM(L71*I71*1.25)</f>
        <v>83.875</v>
      </c>
      <c r="P71" s="29">
        <f t="shared" ref="P71:P134" si="31">SUM(M71+N71+O71)</f>
        <v>415.53750000000002</v>
      </c>
      <c r="Q71" s="31">
        <f t="shared" si="25"/>
        <v>5.0599999999999996</v>
      </c>
      <c r="R71" s="29">
        <f t="shared" ref="R71:R134" si="32">SUM((P71*100)/1020)</f>
        <v>40.738970588235297</v>
      </c>
      <c r="S71" s="29">
        <f t="shared" ref="S71:S134" si="33">SUM((Q71/7)*100)</f>
        <v>72.285714285714278</v>
      </c>
      <c r="T71" s="29">
        <f t="shared" si="26"/>
        <v>0.5</v>
      </c>
      <c r="U71" s="29">
        <f t="shared" si="27"/>
        <v>20.369485294117649</v>
      </c>
      <c r="V71" s="29">
        <f t="shared" si="28"/>
        <v>36.142857142857139</v>
      </c>
    </row>
    <row r="72" spans="2:22">
      <c r="B72" s="61">
        <v>12</v>
      </c>
      <c r="C72" s="35">
        <v>1</v>
      </c>
      <c r="D72" s="35" t="s">
        <v>12</v>
      </c>
      <c r="E72" s="35">
        <v>5.97</v>
      </c>
      <c r="F72" s="35" t="s">
        <v>37</v>
      </c>
      <c r="G72" s="35">
        <v>3.99</v>
      </c>
      <c r="H72" s="35" t="s">
        <v>57</v>
      </c>
      <c r="I72" s="35">
        <v>2.96</v>
      </c>
      <c r="J72" s="35">
        <v>26</v>
      </c>
      <c r="K72" s="35">
        <v>26</v>
      </c>
      <c r="L72" s="35">
        <v>21</v>
      </c>
      <c r="M72" s="36">
        <f t="shared" si="0"/>
        <v>194.02500000000001</v>
      </c>
      <c r="N72" s="36">
        <f t="shared" si="29"/>
        <v>129.67500000000001</v>
      </c>
      <c r="O72" s="36">
        <f t="shared" si="30"/>
        <v>77.699999999999989</v>
      </c>
      <c r="P72" s="36">
        <f t="shared" si="31"/>
        <v>401.40000000000003</v>
      </c>
      <c r="Q72" s="37">
        <f>SUM((J72*E72)+(24*G72))/50</f>
        <v>5.0196000000000005</v>
      </c>
      <c r="R72" s="36">
        <f t="shared" si="32"/>
        <v>39.352941176470587</v>
      </c>
      <c r="S72" s="36">
        <f t="shared" si="33"/>
        <v>71.708571428571432</v>
      </c>
      <c r="T72" s="29">
        <f t="shared" si="26"/>
        <v>0.5</v>
      </c>
      <c r="U72" s="29">
        <f t="shared" ref="U72:U83" si="34">SUM(R72*0.5)</f>
        <v>19.676470588235293</v>
      </c>
      <c r="V72" s="29">
        <f t="shared" ref="V72:V83" si="35">SUM(S72*0.5)</f>
        <v>35.854285714285716</v>
      </c>
    </row>
    <row r="73" spans="2:22">
      <c r="B73" s="62"/>
      <c r="C73" s="35">
        <v>2</v>
      </c>
      <c r="D73" s="35" t="s">
        <v>12</v>
      </c>
      <c r="E73" s="35">
        <v>6.02</v>
      </c>
      <c r="F73" s="35" t="s">
        <v>19</v>
      </c>
      <c r="G73" s="35">
        <v>3.97</v>
      </c>
      <c r="H73" s="35" t="s">
        <v>43</v>
      </c>
      <c r="I73" s="35">
        <v>2.98</v>
      </c>
      <c r="J73" s="35">
        <v>26</v>
      </c>
      <c r="K73" s="35">
        <v>28</v>
      </c>
      <c r="L73" s="35">
        <v>18</v>
      </c>
      <c r="M73" s="36">
        <f t="shared" si="0"/>
        <v>195.64999999999998</v>
      </c>
      <c r="N73" s="36">
        <f t="shared" si="29"/>
        <v>138.95000000000002</v>
      </c>
      <c r="O73" s="36">
        <f t="shared" si="30"/>
        <v>67.05</v>
      </c>
      <c r="P73" s="36">
        <f t="shared" si="31"/>
        <v>401.65000000000003</v>
      </c>
      <c r="Q73" s="37">
        <f>SUM((J73*E73)+(24*G73))/50</f>
        <v>5.0359999999999996</v>
      </c>
      <c r="R73" s="36">
        <f t="shared" si="32"/>
        <v>39.377450980392155</v>
      </c>
      <c r="S73" s="36">
        <f t="shared" si="33"/>
        <v>71.942857142857136</v>
      </c>
      <c r="T73" s="29">
        <f t="shared" si="26"/>
        <v>0.5</v>
      </c>
      <c r="U73" s="29">
        <f t="shared" si="34"/>
        <v>19.688725490196077</v>
      </c>
      <c r="V73" s="29">
        <f t="shared" si="35"/>
        <v>35.971428571428568</v>
      </c>
    </row>
    <row r="74" spans="2:22">
      <c r="B74" s="62"/>
      <c r="C74" s="35">
        <v>3</v>
      </c>
      <c r="D74" s="35" t="s">
        <v>12</v>
      </c>
      <c r="E74" s="35">
        <v>6.05</v>
      </c>
      <c r="F74" s="35" t="s">
        <v>56</v>
      </c>
      <c r="G74" s="35">
        <v>4.01</v>
      </c>
      <c r="H74" s="35" t="s">
        <v>58</v>
      </c>
      <c r="I74" s="35">
        <v>3.02</v>
      </c>
      <c r="J74" s="35">
        <v>26</v>
      </c>
      <c r="K74" s="35">
        <v>29</v>
      </c>
      <c r="L74" s="35">
        <v>16</v>
      </c>
      <c r="M74" s="36">
        <f t="shared" si="0"/>
        <v>196.62499999999997</v>
      </c>
      <c r="N74" s="36">
        <f t="shared" si="29"/>
        <v>145.36249999999998</v>
      </c>
      <c r="O74" s="36">
        <f t="shared" si="30"/>
        <v>60.4</v>
      </c>
      <c r="P74" s="36">
        <f t="shared" si="31"/>
        <v>402.38749999999993</v>
      </c>
      <c r="Q74" s="37">
        <f>SUM((J74*E74)+(24*G74))/50</f>
        <v>5.0707999999999993</v>
      </c>
      <c r="R74" s="36">
        <f t="shared" si="32"/>
        <v>39.44975490196078</v>
      </c>
      <c r="S74" s="36">
        <f t="shared" si="33"/>
        <v>72.44</v>
      </c>
      <c r="T74" s="29">
        <f t="shared" si="26"/>
        <v>0.5</v>
      </c>
      <c r="U74" s="29">
        <f t="shared" si="34"/>
        <v>19.72487745098039</v>
      </c>
      <c r="V74" s="29">
        <f t="shared" si="35"/>
        <v>36.22</v>
      </c>
    </row>
    <row r="75" spans="2:22">
      <c r="B75" s="62"/>
      <c r="C75" s="35">
        <v>4</v>
      </c>
      <c r="D75" s="35" t="s">
        <v>13</v>
      </c>
      <c r="E75" s="35">
        <v>6.03</v>
      </c>
      <c r="F75" s="35" t="s">
        <v>32</v>
      </c>
      <c r="G75" s="35">
        <v>4.0199999999999996</v>
      </c>
      <c r="H75" s="35" t="s">
        <v>55</v>
      </c>
      <c r="I75" s="35">
        <v>2.97</v>
      </c>
      <c r="J75" s="35">
        <v>25</v>
      </c>
      <c r="K75" s="35">
        <v>26</v>
      </c>
      <c r="L75" s="35">
        <v>21</v>
      </c>
      <c r="M75" s="36">
        <f t="shared" si="0"/>
        <v>188.4375</v>
      </c>
      <c r="N75" s="36">
        <f t="shared" si="29"/>
        <v>130.64999999999998</v>
      </c>
      <c r="O75" s="36">
        <f t="shared" si="30"/>
        <v>77.962500000000006</v>
      </c>
      <c r="P75" s="36">
        <f t="shared" si="31"/>
        <v>397.04999999999995</v>
      </c>
      <c r="Q75" s="37">
        <f>SUM((J75*E75)+(25*G75))/50</f>
        <v>5.0250000000000004</v>
      </c>
      <c r="R75" s="36">
        <f t="shared" si="32"/>
        <v>38.92647058823529</v>
      </c>
      <c r="S75" s="36">
        <f t="shared" si="33"/>
        <v>71.785714285714292</v>
      </c>
      <c r="T75" s="29">
        <f t="shared" si="26"/>
        <v>0.5</v>
      </c>
      <c r="U75" s="29">
        <f t="shared" si="34"/>
        <v>19.463235294117645</v>
      </c>
      <c r="V75" s="29">
        <f t="shared" si="35"/>
        <v>35.892857142857146</v>
      </c>
    </row>
    <row r="76" spans="2:22">
      <c r="B76" s="62"/>
      <c r="C76" s="35">
        <v>5</v>
      </c>
      <c r="D76" s="35" t="s">
        <v>14</v>
      </c>
      <c r="E76" s="35">
        <v>6.03</v>
      </c>
      <c r="F76" s="35" t="s">
        <v>38</v>
      </c>
      <c r="G76" s="35">
        <v>4.01</v>
      </c>
      <c r="H76" s="35" t="s">
        <v>41</v>
      </c>
      <c r="I76" s="35">
        <v>3.04</v>
      </c>
      <c r="J76" s="35">
        <v>27</v>
      </c>
      <c r="K76" s="35">
        <v>24</v>
      </c>
      <c r="L76" s="35">
        <v>19</v>
      </c>
      <c r="M76" s="36">
        <f t="shared" si="0"/>
        <v>203.51249999999999</v>
      </c>
      <c r="N76" s="36">
        <f t="shared" si="29"/>
        <v>120.3</v>
      </c>
      <c r="O76" s="36">
        <f t="shared" si="30"/>
        <v>72.2</v>
      </c>
      <c r="P76" s="36">
        <f t="shared" si="31"/>
        <v>396.01249999999999</v>
      </c>
      <c r="Q76" s="37">
        <f t="shared" si="24"/>
        <v>5.1007999999999996</v>
      </c>
      <c r="R76" s="36">
        <f t="shared" si="32"/>
        <v>38.824754901960787</v>
      </c>
      <c r="S76" s="36">
        <f t="shared" si="33"/>
        <v>72.868571428571428</v>
      </c>
      <c r="T76" s="29">
        <f t="shared" si="26"/>
        <v>0.5</v>
      </c>
      <c r="U76" s="29">
        <f t="shared" si="34"/>
        <v>19.412377450980394</v>
      </c>
      <c r="V76" s="29">
        <f t="shared" si="35"/>
        <v>36.434285714285714</v>
      </c>
    </row>
    <row r="77" spans="2:22">
      <c r="B77" s="63"/>
      <c r="C77" s="35">
        <v>6</v>
      </c>
      <c r="D77" s="35" t="s">
        <v>12</v>
      </c>
      <c r="E77" s="35">
        <v>5.99</v>
      </c>
      <c r="F77" s="35" t="s">
        <v>37</v>
      </c>
      <c r="G77" s="35">
        <v>4</v>
      </c>
      <c r="H77" s="35" t="s">
        <v>59</v>
      </c>
      <c r="I77" s="35">
        <v>2.99</v>
      </c>
      <c r="J77" s="35">
        <v>26</v>
      </c>
      <c r="K77" s="35">
        <v>26</v>
      </c>
      <c r="L77" s="35">
        <v>17</v>
      </c>
      <c r="M77" s="36">
        <f t="shared" si="0"/>
        <v>194.67500000000001</v>
      </c>
      <c r="N77" s="36">
        <f t="shared" si="29"/>
        <v>130</v>
      </c>
      <c r="O77" s="36">
        <f t="shared" si="30"/>
        <v>63.537500000000009</v>
      </c>
      <c r="P77" s="36">
        <f t="shared" si="31"/>
        <v>388.21250000000003</v>
      </c>
      <c r="Q77" s="37">
        <f>SUM((J77*E77)+(24*G77))/50</f>
        <v>5.0348000000000006</v>
      </c>
      <c r="R77" s="36">
        <f t="shared" si="32"/>
        <v>38.060049019607845</v>
      </c>
      <c r="S77" s="36">
        <f t="shared" si="33"/>
        <v>71.925714285714292</v>
      </c>
      <c r="T77" s="29">
        <f t="shared" si="26"/>
        <v>0.5</v>
      </c>
      <c r="U77" s="29">
        <f t="shared" si="34"/>
        <v>19.030024509803923</v>
      </c>
      <c r="V77" s="29">
        <f t="shared" si="35"/>
        <v>35.962857142857146</v>
      </c>
    </row>
    <row r="78" spans="2:22">
      <c r="B78" s="52">
        <v>13</v>
      </c>
      <c r="C78" s="2">
        <v>1</v>
      </c>
      <c r="D78" s="2" t="s">
        <v>13</v>
      </c>
      <c r="E78" s="2">
        <v>5.91</v>
      </c>
      <c r="F78" s="2" t="s">
        <v>32</v>
      </c>
      <c r="G78" s="2">
        <v>3.79</v>
      </c>
      <c r="H78" s="2" t="s">
        <v>41</v>
      </c>
      <c r="I78" s="2">
        <v>2.91</v>
      </c>
      <c r="J78" s="2">
        <v>25</v>
      </c>
      <c r="K78" s="2">
        <v>26</v>
      </c>
      <c r="L78" s="2">
        <v>19</v>
      </c>
      <c r="M78" s="7">
        <f t="shared" si="0"/>
        <v>184.6875</v>
      </c>
      <c r="N78" s="6">
        <f t="shared" si="29"/>
        <v>123.17500000000001</v>
      </c>
      <c r="O78" s="6">
        <f t="shared" si="30"/>
        <v>69.112500000000011</v>
      </c>
      <c r="P78" s="6">
        <f t="shared" si="31"/>
        <v>376.97500000000002</v>
      </c>
      <c r="Q78" s="23">
        <f>SUM((J78*E78)+(25*G78))/50</f>
        <v>4.8499999999999996</v>
      </c>
      <c r="R78" s="6">
        <f t="shared" si="32"/>
        <v>36.958333333333336</v>
      </c>
      <c r="S78" s="6">
        <f t="shared" si="33"/>
        <v>69.285714285714278</v>
      </c>
      <c r="T78" s="29">
        <f t="shared" si="26"/>
        <v>0.5</v>
      </c>
      <c r="U78" s="29">
        <f t="shared" si="34"/>
        <v>18.479166666666668</v>
      </c>
      <c r="V78" s="29">
        <f t="shared" si="35"/>
        <v>34.642857142857139</v>
      </c>
    </row>
    <row r="79" spans="2:22">
      <c r="B79" s="53"/>
      <c r="C79" s="2">
        <v>2</v>
      </c>
      <c r="D79" s="2" t="s">
        <v>13</v>
      </c>
      <c r="E79" s="2">
        <v>5.96</v>
      </c>
      <c r="F79" s="2" t="s">
        <v>30</v>
      </c>
      <c r="G79" s="2">
        <v>3.81</v>
      </c>
      <c r="H79" s="2" t="s">
        <v>35</v>
      </c>
      <c r="I79" s="2">
        <v>2.9</v>
      </c>
      <c r="J79" s="2">
        <v>25</v>
      </c>
      <c r="K79" s="2">
        <v>28</v>
      </c>
      <c r="L79" s="2">
        <v>19</v>
      </c>
      <c r="M79" s="7">
        <f t="shared" si="0"/>
        <v>186.25</v>
      </c>
      <c r="N79" s="6">
        <f t="shared" si="29"/>
        <v>133.35000000000002</v>
      </c>
      <c r="O79" s="6">
        <f t="shared" si="30"/>
        <v>68.875</v>
      </c>
      <c r="P79" s="6">
        <f t="shared" si="31"/>
        <v>388.47500000000002</v>
      </c>
      <c r="Q79" s="23">
        <f>SUM((J79*E79)+(25*G79))/50</f>
        <v>4.8849999999999998</v>
      </c>
      <c r="R79" s="6">
        <f t="shared" si="32"/>
        <v>38.08578431372549</v>
      </c>
      <c r="S79" s="6">
        <f t="shared" si="33"/>
        <v>69.785714285714278</v>
      </c>
      <c r="T79" s="29">
        <f t="shared" si="26"/>
        <v>0.5</v>
      </c>
      <c r="U79" s="29">
        <f t="shared" si="34"/>
        <v>19.042892156862745</v>
      </c>
      <c r="V79" s="29">
        <f t="shared" si="35"/>
        <v>34.892857142857139</v>
      </c>
    </row>
    <row r="80" spans="2:22">
      <c r="B80" s="53"/>
      <c r="C80" s="2">
        <v>3</v>
      </c>
      <c r="D80" s="2" t="s">
        <v>12</v>
      </c>
      <c r="E80" s="2">
        <v>6</v>
      </c>
      <c r="F80" s="2" t="s">
        <v>17</v>
      </c>
      <c r="G80" s="2">
        <v>3.83</v>
      </c>
      <c r="H80" s="2" t="s">
        <v>39</v>
      </c>
      <c r="I80" s="2">
        <v>2.98</v>
      </c>
      <c r="J80" s="2">
        <v>26</v>
      </c>
      <c r="K80" s="2">
        <v>27</v>
      </c>
      <c r="L80" s="2">
        <v>19</v>
      </c>
      <c r="M80" s="7">
        <f t="shared" si="0"/>
        <v>195</v>
      </c>
      <c r="N80" s="6">
        <f t="shared" si="29"/>
        <v>129.26249999999999</v>
      </c>
      <c r="O80" s="6">
        <f t="shared" si="30"/>
        <v>70.774999999999991</v>
      </c>
      <c r="P80" s="6">
        <f t="shared" si="31"/>
        <v>395.03749999999997</v>
      </c>
      <c r="Q80" s="23">
        <f>SUM((J80*E80)+(25*G80))/50</f>
        <v>5.0350000000000001</v>
      </c>
      <c r="R80" s="6">
        <f t="shared" si="32"/>
        <v>38.729166666666664</v>
      </c>
      <c r="S80" s="6">
        <f t="shared" si="33"/>
        <v>71.928571428571431</v>
      </c>
      <c r="T80" s="29">
        <f t="shared" si="26"/>
        <v>0.5</v>
      </c>
      <c r="U80" s="29">
        <f t="shared" si="34"/>
        <v>19.364583333333332</v>
      </c>
      <c r="V80" s="29">
        <f t="shared" si="35"/>
        <v>35.964285714285715</v>
      </c>
    </row>
    <row r="81" spans="2:22">
      <c r="B81" s="53"/>
      <c r="C81" s="2">
        <v>4</v>
      </c>
      <c r="D81" s="2" t="s">
        <v>14</v>
      </c>
      <c r="E81" s="2">
        <v>5.9</v>
      </c>
      <c r="F81" s="2" t="s">
        <v>64</v>
      </c>
      <c r="G81" s="2">
        <v>3.85</v>
      </c>
      <c r="H81" s="2" t="s">
        <v>67</v>
      </c>
      <c r="I81" s="2">
        <v>2.95</v>
      </c>
      <c r="J81" s="2">
        <v>27</v>
      </c>
      <c r="K81" s="2">
        <v>25</v>
      </c>
      <c r="L81" s="2">
        <v>23</v>
      </c>
      <c r="M81" s="7">
        <f t="shared" si="0"/>
        <v>199.125</v>
      </c>
      <c r="N81" s="6">
        <f t="shared" si="29"/>
        <v>120.3125</v>
      </c>
      <c r="O81" s="6">
        <f t="shared" si="30"/>
        <v>84.812500000000014</v>
      </c>
      <c r="P81" s="6">
        <f t="shared" si="31"/>
        <v>404.25</v>
      </c>
      <c r="Q81" s="23">
        <f>SUM((J81*E81)+(25*G81))/50</f>
        <v>5.1110000000000007</v>
      </c>
      <c r="R81" s="6">
        <f t="shared" si="32"/>
        <v>39.632352941176471</v>
      </c>
      <c r="S81" s="6">
        <f t="shared" si="33"/>
        <v>73.01428571428572</v>
      </c>
      <c r="T81" s="29">
        <f t="shared" si="26"/>
        <v>0.5</v>
      </c>
      <c r="U81" s="29">
        <f t="shared" si="34"/>
        <v>19.816176470588236</v>
      </c>
      <c r="V81" s="29">
        <f t="shared" si="35"/>
        <v>36.50714285714286</v>
      </c>
    </row>
    <row r="82" spans="2:22">
      <c r="B82" s="53"/>
      <c r="C82" s="2">
        <v>5</v>
      </c>
      <c r="D82" s="2" t="s">
        <v>14</v>
      </c>
      <c r="E82" s="2">
        <v>5.97</v>
      </c>
      <c r="F82" s="2" t="s">
        <v>60</v>
      </c>
      <c r="G82" s="2">
        <v>3.91</v>
      </c>
      <c r="H82" s="2" t="s">
        <v>36</v>
      </c>
      <c r="I82" s="2">
        <v>2.99</v>
      </c>
      <c r="J82" s="2">
        <v>27</v>
      </c>
      <c r="K82" s="2">
        <v>23</v>
      </c>
      <c r="L82" s="2">
        <v>21</v>
      </c>
      <c r="M82" s="7">
        <f t="shared" si="0"/>
        <v>201.48750000000001</v>
      </c>
      <c r="N82" s="6">
        <f t="shared" si="29"/>
        <v>112.41250000000001</v>
      </c>
      <c r="O82" s="6">
        <f t="shared" si="30"/>
        <v>78.487500000000011</v>
      </c>
      <c r="P82" s="6">
        <f t="shared" si="31"/>
        <v>392.38750000000005</v>
      </c>
      <c r="Q82" s="23">
        <f>SUM((J82*E82)+(23*G82))/50</f>
        <v>5.0224000000000002</v>
      </c>
      <c r="R82" s="6">
        <f t="shared" si="32"/>
        <v>38.469362745098046</v>
      </c>
      <c r="S82" s="6">
        <f t="shared" si="33"/>
        <v>71.748571428571424</v>
      </c>
      <c r="T82" s="29">
        <f t="shared" si="26"/>
        <v>0.5</v>
      </c>
      <c r="U82" s="29">
        <f t="shared" si="34"/>
        <v>19.234681372549023</v>
      </c>
      <c r="V82" s="29">
        <f t="shared" si="35"/>
        <v>35.874285714285712</v>
      </c>
    </row>
    <row r="83" spans="2:22">
      <c r="B83" s="54"/>
      <c r="C83" s="2">
        <v>6</v>
      </c>
      <c r="D83" s="2" t="s">
        <v>12</v>
      </c>
      <c r="E83" s="2">
        <v>5.92</v>
      </c>
      <c r="F83" s="2" t="s">
        <v>16</v>
      </c>
      <c r="G83" s="2">
        <v>3.93</v>
      </c>
      <c r="H83" s="2" t="s">
        <v>41</v>
      </c>
      <c r="I83" s="2">
        <v>2.97</v>
      </c>
      <c r="J83" s="2">
        <v>26</v>
      </c>
      <c r="K83" s="2">
        <v>25</v>
      </c>
      <c r="L83" s="2">
        <v>21</v>
      </c>
      <c r="M83" s="7">
        <f t="shared" si="0"/>
        <v>192.39999999999998</v>
      </c>
      <c r="N83" s="6">
        <f t="shared" si="29"/>
        <v>122.8125</v>
      </c>
      <c r="O83" s="6">
        <f t="shared" si="30"/>
        <v>77.962500000000006</v>
      </c>
      <c r="P83" s="6">
        <f t="shared" si="31"/>
        <v>393.17499999999995</v>
      </c>
      <c r="Q83" s="23">
        <f>SUM((J83*E83)+(24*G83))/50</f>
        <v>4.9648000000000003</v>
      </c>
      <c r="R83" s="6">
        <f t="shared" si="32"/>
        <v>38.546568627450974</v>
      </c>
      <c r="S83" s="6">
        <f t="shared" si="33"/>
        <v>70.925714285714292</v>
      </c>
      <c r="T83" s="29">
        <f t="shared" si="26"/>
        <v>0.5</v>
      </c>
      <c r="U83" s="29">
        <f t="shared" si="34"/>
        <v>19.273284313725487</v>
      </c>
      <c r="V83" s="29">
        <f t="shared" si="35"/>
        <v>35.462857142857146</v>
      </c>
    </row>
    <row r="84" spans="2:22">
      <c r="B84" s="55">
        <v>14</v>
      </c>
      <c r="C84" s="30">
        <v>1</v>
      </c>
      <c r="D84" s="30" t="s">
        <v>26</v>
      </c>
      <c r="E84" s="30">
        <v>6.02</v>
      </c>
      <c r="F84" s="30" t="s">
        <v>31</v>
      </c>
      <c r="G84" s="30">
        <v>4.01</v>
      </c>
      <c r="H84" s="30" t="s">
        <v>36</v>
      </c>
      <c r="I84" s="30">
        <v>3.01</v>
      </c>
      <c r="J84" s="30">
        <v>24</v>
      </c>
      <c r="K84" s="30">
        <v>26</v>
      </c>
      <c r="L84" s="30">
        <v>21</v>
      </c>
      <c r="M84" s="29">
        <f t="shared" si="0"/>
        <v>180.6</v>
      </c>
      <c r="N84" s="29">
        <f t="shared" si="29"/>
        <v>130.32499999999999</v>
      </c>
      <c r="O84" s="29">
        <f t="shared" si="30"/>
        <v>79.012499999999989</v>
      </c>
      <c r="P84" s="29">
        <f t="shared" si="31"/>
        <v>389.93749999999994</v>
      </c>
      <c r="Q84" s="31">
        <f>SUM((J84*E84)+(26*G84))/50</f>
        <v>4.9747999999999992</v>
      </c>
      <c r="R84" s="29">
        <f t="shared" si="32"/>
        <v>38.229166666666657</v>
      </c>
      <c r="S84" s="29">
        <f t="shared" si="33"/>
        <v>71.068571428571417</v>
      </c>
      <c r="T84" s="29">
        <f t="shared" ref="T84:T95" si="36">0.5</f>
        <v>0.5</v>
      </c>
      <c r="U84" s="29">
        <f>SUM(R84*0.5)</f>
        <v>19.114583333333329</v>
      </c>
      <c r="V84" s="29">
        <f>SUM(S84*0.5)</f>
        <v>35.534285714285708</v>
      </c>
    </row>
    <row r="85" spans="2:22">
      <c r="B85" s="56"/>
      <c r="C85" s="30">
        <v>2</v>
      </c>
      <c r="D85" s="30" t="s">
        <v>13</v>
      </c>
      <c r="E85" s="30">
        <v>6.01</v>
      </c>
      <c r="F85" s="30" t="s">
        <v>64</v>
      </c>
      <c r="G85" s="30">
        <v>4.03</v>
      </c>
      <c r="H85" s="30" t="s">
        <v>40</v>
      </c>
      <c r="I85" s="30">
        <v>2.99</v>
      </c>
      <c r="J85" s="30">
        <v>25</v>
      </c>
      <c r="K85" s="30">
        <v>25</v>
      </c>
      <c r="L85" s="30">
        <v>22</v>
      </c>
      <c r="M85" s="29">
        <f t="shared" si="0"/>
        <v>187.8125</v>
      </c>
      <c r="N85" s="29">
        <f t="shared" si="29"/>
        <v>125.9375</v>
      </c>
      <c r="O85" s="29">
        <f t="shared" si="30"/>
        <v>82.224999999999994</v>
      </c>
      <c r="P85" s="29">
        <f t="shared" si="31"/>
        <v>395.97500000000002</v>
      </c>
      <c r="Q85" s="31">
        <f>SUM((J85*E85)+(25*G85))/50</f>
        <v>5.0199999999999996</v>
      </c>
      <c r="R85" s="29">
        <f t="shared" si="32"/>
        <v>38.821078431372548</v>
      </c>
      <c r="S85" s="29">
        <f t="shared" si="33"/>
        <v>71.714285714285708</v>
      </c>
      <c r="T85" s="29">
        <f t="shared" si="36"/>
        <v>0.5</v>
      </c>
      <c r="U85" s="29">
        <f t="shared" ref="U85:U89" si="37">SUM(R85*0.5)</f>
        <v>19.410539215686274</v>
      </c>
      <c r="V85" s="29">
        <f t="shared" ref="V85:V89" si="38">SUM(S85*0.5)</f>
        <v>35.857142857142854</v>
      </c>
    </row>
    <row r="86" spans="2:22">
      <c r="B86" s="56"/>
      <c r="C86" s="30">
        <v>3</v>
      </c>
      <c r="D86" s="30" t="s">
        <v>12</v>
      </c>
      <c r="E86" s="30">
        <v>6</v>
      </c>
      <c r="F86" s="30" t="s">
        <v>28</v>
      </c>
      <c r="G86" s="30">
        <v>4.05</v>
      </c>
      <c r="H86" s="30" t="s">
        <v>36</v>
      </c>
      <c r="I86" s="30">
        <v>2.97</v>
      </c>
      <c r="J86" s="30">
        <v>26</v>
      </c>
      <c r="K86" s="30">
        <v>24</v>
      </c>
      <c r="L86" s="30">
        <v>21</v>
      </c>
      <c r="M86" s="29">
        <f t="shared" si="0"/>
        <v>195</v>
      </c>
      <c r="N86" s="29">
        <f t="shared" si="29"/>
        <v>121.49999999999999</v>
      </c>
      <c r="O86" s="29">
        <f t="shared" si="30"/>
        <v>77.962500000000006</v>
      </c>
      <c r="P86" s="29">
        <f t="shared" si="31"/>
        <v>394.46249999999998</v>
      </c>
      <c r="Q86" s="31">
        <f>SUM((J86*E86)+(24*G86))/50</f>
        <v>5.0640000000000001</v>
      </c>
      <c r="R86" s="29">
        <f t="shared" si="32"/>
        <v>38.672794117647058</v>
      </c>
      <c r="S86" s="29">
        <f t="shared" si="33"/>
        <v>72.342857142857142</v>
      </c>
      <c r="T86" s="29">
        <f t="shared" si="36"/>
        <v>0.5</v>
      </c>
      <c r="U86" s="29">
        <f t="shared" si="37"/>
        <v>19.336397058823529</v>
      </c>
      <c r="V86" s="29">
        <f t="shared" si="38"/>
        <v>36.171428571428571</v>
      </c>
    </row>
    <row r="87" spans="2:22">
      <c r="B87" s="56"/>
      <c r="C87" s="30">
        <v>4</v>
      </c>
      <c r="D87" s="30" t="s">
        <v>26</v>
      </c>
      <c r="E87" s="30">
        <v>6.03</v>
      </c>
      <c r="F87" s="30" t="s">
        <v>31</v>
      </c>
      <c r="G87" s="30">
        <v>4</v>
      </c>
      <c r="H87" s="30" t="s">
        <v>40</v>
      </c>
      <c r="I87" s="30">
        <v>2.89</v>
      </c>
      <c r="J87" s="30">
        <v>24</v>
      </c>
      <c r="K87" s="30">
        <v>26</v>
      </c>
      <c r="L87" s="30">
        <v>22</v>
      </c>
      <c r="M87" s="29">
        <f t="shared" si="0"/>
        <v>180.9</v>
      </c>
      <c r="N87" s="29">
        <f t="shared" si="29"/>
        <v>130</v>
      </c>
      <c r="O87" s="29">
        <f t="shared" si="30"/>
        <v>79.475000000000009</v>
      </c>
      <c r="P87" s="29">
        <f t="shared" si="31"/>
        <v>390.375</v>
      </c>
      <c r="Q87" s="31">
        <f>SUM((J87*E87)+(26*G87))/50</f>
        <v>4.9744000000000002</v>
      </c>
      <c r="R87" s="29">
        <f t="shared" si="32"/>
        <v>38.272058823529413</v>
      </c>
      <c r="S87" s="29">
        <f t="shared" si="33"/>
        <v>71.062857142857155</v>
      </c>
      <c r="T87" s="29">
        <f t="shared" si="36"/>
        <v>0.5</v>
      </c>
      <c r="U87" s="29">
        <f t="shared" si="37"/>
        <v>19.136029411764707</v>
      </c>
      <c r="V87" s="29">
        <f t="shared" si="38"/>
        <v>35.531428571428577</v>
      </c>
    </row>
    <row r="88" spans="2:22">
      <c r="B88" s="56"/>
      <c r="C88" s="30">
        <v>5</v>
      </c>
      <c r="D88" s="30" t="s">
        <v>12</v>
      </c>
      <c r="E88" s="30">
        <v>6.05</v>
      </c>
      <c r="F88" s="30" t="s">
        <v>28</v>
      </c>
      <c r="G88" s="30">
        <v>3.99</v>
      </c>
      <c r="H88" s="30" t="s">
        <v>40</v>
      </c>
      <c r="I88" s="30">
        <v>3</v>
      </c>
      <c r="J88" s="30">
        <v>26</v>
      </c>
      <c r="K88" s="30">
        <v>24</v>
      </c>
      <c r="L88" s="30">
        <v>22</v>
      </c>
      <c r="M88" s="29">
        <f t="shared" si="0"/>
        <v>196.62499999999997</v>
      </c>
      <c r="N88" s="29">
        <f t="shared" si="29"/>
        <v>119.7</v>
      </c>
      <c r="O88" s="29">
        <f t="shared" si="30"/>
        <v>82.5</v>
      </c>
      <c r="P88" s="29">
        <f t="shared" si="31"/>
        <v>398.82499999999999</v>
      </c>
      <c r="Q88" s="31">
        <f t="shared" ref="Q88:Q97" si="39">SUM((J88*E88)+(24*G88))/50</f>
        <v>5.0612000000000004</v>
      </c>
      <c r="R88" s="29">
        <f t="shared" si="32"/>
        <v>39.100490196078432</v>
      </c>
      <c r="S88" s="29">
        <f t="shared" si="33"/>
        <v>72.30285714285715</v>
      </c>
      <c r="T88" s="29">
        <f t="shared" si="36"/>
        <v>0.5</v>
      </c>
      <c r="U88" s="29">
        <f t="shared" si="37"/>
        <v>19.550245098039216</v>
      </c>
      <c r="V88" s="29">
        <f t="shared" si="38"/>
        <v>36.151428571428575</v>
      </c>
    </row>
    <row r="89" spans="2:22">
      <c r="B89" s="57"/>
      <c r="C89" s="30">
        <v>6</v>
      </c>
      <c r="D89" s="30" t="s">
        <v>13</v>
      </c>
      <c r="E89" s="30">
        <v>6.03</v>
      </c>
      <c r="F89" s="30" t="s">
        <v>64</v>
      </c>
      <c r="G89" s="30">
        <v>3.98</v>
      </c>
      <c r="H89" s="30" t="s">
        <v>67</v>
      </c>
      <c r="I89" s="30">
        <v>3.03</v>
      </c>
      <c r="J89" s="30">
        <v>25</v>
      </c>
      <c r="K89" s="30">
        <v>25</v>
      </c>
      <c r="L89" s="30">
        <v>23</v>
      </c>
      <c r="M89" s="29">
        <f t="shared" si="0"/>
        <v>188.4375</v>
      </c>
      <c r="N89" s="29">
        <f t="shared" si="29"/>
        <v>124.375</v>
      </c>
      <c r="O89" s="29">
        <f t="shared" si="30"/>
        <v>87.112499999999997</v>
      </c>
      <c r="P89" s="29">
        <f t="shared" si="31"/>
        <v>399.92500000000001</v>
      </c>
      <c r="Q89" s="31">
        <f>SUM((J89*E89)+(25*G89))/50</f>
        <v>5.0049999999999999</v>
      </c>
      <c r="R89" s="29">
        <f t="shared" si="32"/>
        <v>39.208333333333336</v>
      </c>
      <c r="S89" s="29">
        <f t="shared" si="33"/>
        <v>71.5</v>
      </c>
      <c r="T89" s="29">
        <f t="shared" si="36"/>
        <v>0.5</v>
      </c>
      <c r="U89" s="29">
        <f t="shared" si="37"/>
        <v>19.604166666666668</v>
      </c>
      <c r="V89" s="29">
        <f t="shared" si="38"/>
        <v>35.75</v>
      </c>
    </row>
    <row r="90" spans="2:22">
      <c r="B90" s="55">
        <v>15</v>
      </c>
      <c r="C90" s="30">
        <v>1</v>
      </c>
      <c r="D90" s="30" t="s">
        <v>11</v>
      </c>
      <c r="E90" s="30">
        <v>6.03</v>
      </c>
      <c r="F90" s="30" t="s">
        <v>15</v>
      </c>
      <c r="G90" s="30">
        <v>5.72</v>
      </c>
      <c r="H90" s="30" t="s">
        <v>20</v>
      </c>
      <c r="I90" s="30">
        <v>3.82</v>
      </c>
      <c r="J90" s="30">
        <v>28</v>
      </c>
      <c r="K90" s="30">
        <v>27</v>
      </c>
      <c r="L90" s="30">
        <v>24</v>
      </c>
      <c r="M90" s="29">
        <f t="shared" si="0"/>
        <v>211.05</v>
      </c>
      <c r="N90" s="29">
        <f t="shared" si="29"/>
        <v>193.05</v>
      </c>
      <c r="O90" s="29">
        <f t="shared" si="30"/>
        <v>114.6</v>
      </c>
      <c r="P90" s="29">
        <f t="shared" si="31"/>
        <v>518.70000000000005</v>
      </c>
      <c r="Q90" s="31">
        <f>SUM((J90*E90)+(22*G90))/50</f>
        <v>5.8936000000000002</v>
      </c>
      <c r="R90" s="29">
        <f t="shared" si="32"/>
        <v>50.852941176470594</v>
      </c>
      <c r="S90" s="29">
        <f t="shared" si="33"/>
        <v>84.194285714285726</v>
      </c>
      <c r="T90" s="29">
        <f t="shared" si="36"/>
        <v>0.5</v>
      </c>
      <c r="U90" s="29">
        <f>SUM(R90*0.5)</f>
        <v>25.426470588235297</v>
      </c>
      <c r="V90" s="29">
        <f>SUM(S90*0.5)</f>
        <v>42.097142857142863</v>
      </c>
    </row>
    <row r="91" spans="2:22">
      <c r="B91" s="56"/>
      <c r="C91" s="30">
        <v>2</v>
      </c>
      <c r="D91" s="30" t="s">
        <v>12</v>
      </c>
      <c r="E91" s="30">
        <v>5.33</v>
      </c>
      <c r="F91" s="30" t="s">
        <v>16</v>
      </c>
      <c r="G91" s="30">
        <v>4.87</v>
      </c>
      <c r="H91" s="30" t="s">
        <v>21</v>
      </c>
      <c r="I91" s="30">
        <v>3.13</v>
      </c>
      <c r="J91" s="30">
        <v>26</v>
      </c>
      <c r="K91" s="30">
        <v>25</v>
      </c>
      <c r="L91" s="30">
        <v>22</v>
      </c>
      <c r="M91" s="29">
        <f t="shared" si="0"/>
        <v>173.22500000000002</v>
      </c>
      <c r="N91" s="29">
        <f t="shared" si="29"/>
        <v>152.1875</v>
      </c>
      <c r="O91" s="29">
        <f t="shared" si="30"/>
        <v>86.075000000000003</v>
      </c>
      <c r="P91" s="29">
        <f t="shared" si="31"/>
        <v>411.48750000000001</v>
      </c>
      <c r="Q91" s="31">
        <f t="shared" si="39"/>
        <v>5.1092000000000004</v>
      </c>
      <c r="R91" s="29">
        <f t="shared" si="32"/>
        <v>40.341911764705884</v>
      </c>
      <c r="S91" s="29">
        <f t="shared" si="33"/>
        <v>72.988571428571433</v>
      </c>
      <c r="T91" s="29">
        <f t="shared" si="36"/>
        <v>0.5</v>
      </c>
      <c r="U91" s="29">
        <f t="shared" ref="U91:U95" si="40">SUM(R91*0.5)</f>
        <v>20.170955882352942</v>
      </c>
      <c r="V91" s="29">
        <f t="shared" ref="V91:V95" si="41">SUM(S91*0.5)</f>
        <v>36.494285714285716</v>
      </c>
    </row>
    <row r="92" spans="2:22">
      <c r="B92" s="56"/>
      <c r="C92" s="30">
        <v>3</v>
      </c>
      <c r="D92" s="30" t="s">
        <v>12</v>
      </c>
      <c r="E92" s="30">
        <v>6.92</v>
      </c>
      <c r="F92" s="30" t="s">
        <v>16</v>
      </c>
      <c r="G92" s="30">
        <v>4.03</v>
      </c>
      <c r="H92" s="30" t="s">
        <v>22</v>
      </c>
      <c r="I92" s="30">
        <v>3.11</v>
      </c>
      <c r="J92" s="30">
        <v>26</v>
      </c>
      <c r="K92" s="30">
        <v>25</v>
      </c>
      <c r="L92" s="30">
        <v>25</v>
      </c>
      <c r="M92" s="29">
        <f t="shared" si="0"/>
        <v>224.89999999999998</v>
      </c>
      <c r="N92" s="29">
        <f t="shared" si="29"/>
        <v>125.9375</v>
      </c>
      <c r="O92" s="29">
        <f t="shared" si="30"/>
        <v>97.1875</v>
      </c>
      <c r="P92" s="29">
        <f t="shared" si="31"/>
        <v>448.02499999999998</v>
      </c>
      <c r="Q92" s="31">
        <f t="shared" si="39"/>
        <v>5.5327999999999999</v>
      </c>
      <c r="R92" s="29">
        <f t="shared" si="32"/>
        <v>43.924019607843135</v>
      </c>
      <c r="S92" s="29">
        <f t="shared" si="33"/>
        <v>79.039999999999992</v>
      </c>
      <c r="T92" s="29">
        <f t="shared" si="36"/>
        <v>0.5</v>
      </c>
      <c r="U92" s="29">
        <f t="shared" si="40"/>
        <v>21.962009803921568</v>
      </c>
      <c r="V92" s="29">
        <f t="shared" si="41"/>
        <v>39.519999999999996</v>
      </c>
    </row>
    <row r="93" spans="2:22">
      <c r="B93" s="56"/>
      <c r="C93" s="30">
        <v>4</v>
      </c>
      <c r="D93" s="30" t="s">
        <v>13</v>
      </c>
      <c r="E93" s="30">
        <v>5.04</v>
      </c>
      <c r="F93" s="30" t="s">
        <v>17</v>
      </c>
      <c r="G93" s="30">
        <v>4.51</v>
      </c>
      <c r="H93" s="30" t="s">
        <v>23</v>
      </c>
      <c r="I93" s="30">
        <v>3.01</v>
      </c>
      <c r="J93" s="30">
        <v>25</v>
      </c>
      <c r="K93" s="30">
        <v>27</v>
      </c>
      <c r="L93" s="30">
        <v>22</v>
      </c>
      <c r="M93" s="29">
        <f t="shared" si="0"/>
        <v>157.5</v>
      </c>
      <c r="N93" s="29">
        <f t="shared" si="29"/>
        <v>152.21250000000001</v>
      </c>
      <c r="O93" s="29">
        <f t="shared" si="30"/>
        <v>82.775000000000006</v>
      </c>
      <c r="P93" s="29">
        <f t="shared" si="31"/>
        <v>392.48749999999995</v>
      </c>
      <c r="Q93" s="31">
        <f>SUM((J93*E93)+(25*G93))/50</f>
        <v>4.7750000000000004</v>
      </c>
      <c r="R93" s="29">
        <f t="shared" si="32"/>
        <v>38.479166666666657</v>
      </c>
      <c r="S93" s="29">
        <f t="shared" si="33"/>
        <v>68.214285714285722</v>
      </c>
      <c r="T93" s="29">
        <f t="shared" si="36"/>
        <v>0.5</v>
      </c>
      <c r="U93" s="29">
        <f t="shared" si="40"/>
        <v>19.239583333333329</v>
      </c>
      <c r="V93" s="29">
        <f t="shared" si="41"/>
        <v>34.107142857142861</v>
      </c>
    </row>
    <row r="94" spans="2:22">
      <c r="B94" s="56"/>
      <c r="C94" s="30">
        <v>5</v>
      </c>
      <c r="D94" s="30" t="s">
        <v>14</v>
      </c>
      <c r="E94" s="30">
        <v>5.41</v>
      </c>
      <c r="F94" s="30" t="s">
        <v>18</v>
      </c>
      <c r="G94" s="30">
        <v>4.18</v>
      </c>
      <c r="H94" s="30" t="s">
        <v>24</v>
      </c>
      <c r="I94" s="30">
        <v>3.14</v>
      </c>
      <c r="J94" s="30">
        <v>27</v>
      </c>
      <c r="K94" s="30">
        <v>25</v>
      </c>
      <c r="L94" s="30">
        <v>20</v>
      </c>
      <c r="M94" s="29">
        <f t="shared" si="0"/>
        <v>182.58749999999998</v>
      </c>
      <c r="N94" s="29">
        <f t="shared" si="29"/>
        <v>130.625</v>
      </c>
      <c r="O94" s="29">
        <f t="shared" si="30"/>
        <v>78.5</v>
      </c>
      <c r="P94" s="29">
        <f t="shared" si="31"/>
        <v>391.71249999999998</v>
      </c>
      <c r="Q94" s="31">
        <f>SUM((J94*E94)+(23*G94))/50</f>
        <v>4.8441999999999998</v>
      </c>
      <c r="R94" s="29">
        <f t="shared" si="32"/>
        <v>38.403186274509807</v>
      </c>
      <c r="S94" s="29">
        <f t="shared" si="33"/>
        <v>69.202857142857141</v>
      </c>
      <c r="T94" s="29">
        <f t="shared" si="36"/>
        <v>0.5</v>
      </c>
      <c r="U94" s="29">
        <f t="shared" si="40"/>
        <v>19.201593137254903</v>
      </c>
      <c r="V94" s="29">
        <f t="shared" si="41"/>
        <v>34.601428571428571</v>
      </c>
    </row>
    <row r="95" spans="2:22">
      <c r="B95" s="57"/>
      <c r="C95" s="30">
        <v>6</v>
      </c>
      <c r="D95" s="30" t="s">
        <v>14</v>
      </c>
      <c r="E95" s="30">
        <v>6.03</v>
      </c>
      <c r="F95" s="30" t="s">
        <v>19</v>
      </c>
      <c r="G95" s="30">
        <v>4.7699999999999996</v>
      </c>
      <c r="H95" s="30" t="s">
        <v>25</v>
      </c>
      <c r="I95" s="30">
        <v>3.12</v>
      </c>
      <c r="J95" s="30">
        <v>27</v>
      </c>
      <c r="K95" s="30">
        <v>28</v>
      </c>
      <c r="L95" s="30">
        <v>19</v>
      </c>
      <c r="M95" s="29">
        <f t="shared" si="0"/>
        <v>203.51249999999999</v>
      </c>
      <c r="N95" s="29">
        <f t="shared" si="29"/>
        <v>166.95</v>
      </c>
      <c r="O95" s="29">
        <f t="shared" si="30"/>
        <v>74.099999999999994</v>
      </c>
      <c r="P95" s="29">
        <f t="shared" si="31"/>
        <v>444.5625</v>
      </c>
      <c r="Q95" s="31">
        <f t="shared" si="39"/>
        <v>5.545799999999999</v>
      </c>
      <c r="R95" s="29">
        <f t="shared" si="32"/>
        <v>43.584558823529413</v>
      </c>
      <c r="S95" s="29">
        <f t="shared" si="33"/>
        <v>79.225714285714261</v>
      </c>
      <c r="T95" s="29">
        <f t="shared" si="36"/>
        <v>0.5</v>
      </c>
      <c r="U95" s="29">
        <f t="shared" si="40"/>
        <v>21.792279411764707</v>
      </c>
      <c r="V95" s="29">
        <f t="shared" si="41"/>
        <v>39.612857142857131</v>
      </c>
    </row>
    <row r="96" spans="2:22">
      <c r="B96" s="55">
        <v>16</v>
      </c>
      <c r="C96" s="30">
        <v>1</v>
      </c>
      <c r="D96" s="30" t="s">
        <v>14</v>
      </c>
      <c r="E96" s="30">
        <v>6.9</v>
      </c>
      <c r="F96" s="30" t="s">
        <v>27</v>
      </c>
      <c r="G96" s="30">
        <v>5.58</v>
      </c>
      <c r="H96" s="30" t="s">
        <v>33</v>
      </c>
      <c r="I96" s="30">
        <v>3.46</v>
      </c>
      <c r="J96" s="30">
        <v>27</v>
      </c>
      <c r="K96" s="30">
        <v>26</v>
      </c>
      <c r="L96" s="30">
        <v>20</v>
      </c>
      <c r="M96" s="29">
        <f t="shared" si="0"/>
        <v>232.875</v>
      </c>
      <c r="N96" s="29">
        <f t="shared" si="29"/>
        <v>181.35000000000002</v>
      </c>
      <c r="O96" s="29">
        <f t="shared" si="30"/>
        <v>86.5</v>
      </c>
      <c r="P96" s="29">
        <f t="shared" si="31"/>
        <v>500.72500000000002</v>
      </c>
      <c r="Q96" s="31">
        <f>SUM((J96*E96)+(23*G96))/50</f>
        <v>6.2927999999999997</v>
      </c>
      <c r="R96" s="29">
        <f t="shared" si="32"/>
        <v>49.090686274509807</v>
      </c>
      <c r="S96" s="29">
        <f t="shared" si="33"/>
        <v>89.897142857142853</v>
      </c>
      <c r="T96" s="29">
        <f t="shared" ref="T96:T101" si="42">0.5</f>
        <v>0.5</v>
      </c>
      <c r="U96" s="29">
        <f t="shared" ref="U96:U101" si="43">SUM(R96*0.5)</f>
        <v>24.545343137254903</v>
      </c>
      <c r="V96" s="29">
        <f t="shared" ref="V96:V101" si="44">SUM(S96*0.5)</f>
        <v>44.948571428571427</v>
      </c>
    </row>
    <row r="97" spans="2:22">
      <c r="B97" s="56"/>
      <c r="C97" s="30">
        <v>2</v>
      </c>
      <c r="D97" s="30" t="s">
        <v>12</v>
      </c>
      <c r="E97" s="30">
        <v>5.39</v>
      </c>
      <c r="F97" s="30" t="s">
        <v>28</v>
      </c>
      <c r="G97" s="30">
        <v>4.63</v>
      </c>
      <c r="H97" s="30" t="s">
        <v>34</v>
      </c>
      <c r="I97" s="30">
        <v>2.59</v>
      </c>
      <c r="J97" s="30">
        <v>26</v>
      </c>
      <c r="K97" s="30">
        <v>24</v>
      </c>
      <c r="L97" s="30">
        <v>24</v>
      </c>
      <c r="M97" s="29">
        <f t="shared" si="0"/>
        <v>175.17499999999998</v>
      </c>
      <c r="N97" s="29">
        <f t="shared" si="29"/>
        <v>138.9</v>
      </c>
      <c r="O97" s="29">
        <f t="shared" si="30"/>
        <v>77.699999999999989</v>
      </c>
      <c r="P97" s="29">
        <f t="shared" si="31"/>
        <v>391.77499999999998</v>
      </c>
      <c r="Q97" s="31">
        <f t="shared" si="39"/>
        <v>5.0251999999999999</v>
      </c>
      <c r="R97" s="29">
        <f t="shared" si="32"/>
        <v>38.409313725490193</v>
      </c>
      <c r="S97" s="29">
        <f t="shared" si="33"/>
        <v>71.78857142857143</v>
      </c>
      <c r="T97" s="29">
        <f t="shared" si="42"/>
        <v>0.5</v>
      </c>
      <c r="U97" s="29">
        <f t="shared" si="43"/>
        <v>19.204656862745097</v>
      </c>
      <c r="V97" s="29">
        <f t="shared" si="44"/>
        <v>35.894285714285715</v>
      </c>
    </row>
    <row r="98" spans="2:22">
      <c r="B98" s="56"/>
      <c r="C98" s="30">
        <v>3</v>
      </c>
      <c r="D98" s="30" t="s">
        <v>14</v>
      </c>
      <c r="E98" s="30">
        <v>6.48</v>
      </c>
      <c r="F98" s="30" t="s">
        <v>29</v>
      </c>
      <c r="G98" s="30">
        <v>4.37</v>
      </c>
      <c r="H98" s="30" t="s">
        <v>25</v>
      </c>
      <c r="I98" s="30">
        <v>3.21</v>
      </c>
      <c r="J98" s="30">
        <v>27</v>
      </c>
      <c r="K98" s="30">
        <v>27</v>
      </c>
      <c r="L98" s="30">
        <v>19</v>
      </c>
      <c r="M98" s="29">
        <f t="shared" si="0"/>
        <v>218.70000000000002</v>
      </c>
      <c r="N98" s="29">
        <f t="shared" si="29"/>
        <v>147.48750000000001</v>
      </c>
      <c r="O98" s="29">
        <f t="shared" si="30"/>
        <v>76.237499999999997</v>
      </c>
      <c r="P98" s="29">
        <f t="shared" si="31"/>
        <v>442.42500000000001</v>
      </c>
      <c r="Q98" s="31">
        <f>SUM((J98*E98)+(23*G98))/50</f>
        <v>5.5094000000000003</v>
      </c>
      <c r="R98" s="29">
        <f t="shared" si="32"/>
        <v>43.375</v>
      </c>
      <c r="S98" s="29">
        <f t="shared" si="33"/>
        <v>78.705714285714294</v>
      </c>
      <c r="T98" s="29">
        <f t="shared" si="42"/>
        <v>0.5</v>
      </c>
      <c r="U98" s="29">
        <f t="shared" si="43"/>
        <v>21.6875</v>
      </c>
      <c r="V98" s="29">
        <f t="shared" si="44"/>
        <v>39.352857142857147</v>
      </c>
    </row>
    <row r="99" spans="2:22">
      <c r="B99" s="56"/>
      <c r="C99" s="30">
        <v>4</v>
      </c>
      <c r="D99" s="30" t="s">
        <v>13</v>
      </c>
      <c r="E99" s="30">
        <v>6.32</v>
      </c>
      <c r="F99" s="30" t="s">
        <v>30</v>
      </c>
      <c r="G99" s="30">
        <v>4.41</v>
      </c>
      <c r="H99" s="30" t="s">
        <v>35</v>
      </c>
      <c r="I99" s="30">
        <v>3.03</v>
      </c>
      <c r="J99" s="30">
        <v>25</v>
      </c>
      <c r="K99" s="30">
        <v>28</v>
      </c>
      <c r="L99" s="30">
        <v>19</v>
      </c>
      <c r="M99" s="29">
        <f t="shared" si="0"/>
        <v>197.5</v>
      </c>
      <c r="N99" s="29">
        <f t="shared" si="29"/>
        <v>154.35</v>
      </c>
      <c r="O99" s="29">
        <f t="shared" si="30"/>
        <v>71.962499999999991</v>
      </c>
      <c r="P99" s="29">
        <f t="shared" si="31"/>
        <v>423.8125</v>
      </c>
      <c r="Q99" s="31">
        <f>SUM((J99*E99)+(25*G99))/50</f>
        <v>5.3650000000000002</v>
      </c>
      <c r="R99" s="29">
        <f t="shared" si="32"/>
        <v>41.550245098039213</v>
      </c>
      <c r="S99" s="29">
        <f t="shared" si="33"/>
        <v>76.642857142857139</v>
      </c>
      <c r="T99" s="29">
        <f t="shared" si="42"/>
        <v>0.5</v>
      </c>
      <c r="U99" s="29">
        <f t="shared" si="43"/>
        <v>20.775122549019606</v>
      </c>
      <c r="V99" s="29">
        <f t="shared" si="44"/>
        <v>38.321428571428569</v>
      </c>
    </row>
    <row r="100" spans="2:22">
      <c r="B100" s="56"/>
      <c r="C100" s="30">
        <v>5</v>
      </c>
      <c r="D100" s="30" t="s">
        <v>26</v>
      </c>
      <c r="E100" s="30">
        <v>5.29</v>
      </c>
      <c r="F100" s="30" t="s">
        <v>31</v>
      </c>
      <c r="G100" s="30">
        <v>4.59</v>
      </c>
      <c r="H100" s="30" t="s">
        <v>36</v>
      </c>
      <c r="I100" s="30">
        <v>2.48</v>
      </c>
      <c r="J100" s="30">
        <v>24</v>
      </c>
      <c r="K100" s="30">
        <v>26</v>
      </c>
      <c r="L100" s="30">
        <v>21</v>
      </c>
      <c r="M100" s="29">
        <f t="shared" si="0"/>
        <v>158.70000000000002</v>
      </c>
      <c r="N100" s="29">
        <f t="shared" si="29"/>
        <v>149.17500000000001</v>
      </c>
      <c r="O100" s="29">
        <f t="shared" si="30"/>
        <v>65.099999999999994</v>
      </c>
      <c r="P100" s="29">
        <f t="shared" si="31"/>
        <v>372.97500000000002</v>
      </c>
      <c r="Q100" s="31">
        <f>SUM((J100*E100)+(26*G100))/50</f>
        <v>4.9260000000000002</v>
      </c>
      <c r="R100" s="29">
        <f t="shared" si="32"/>
        <v>36.566176470588232</v>
      </c>
      <c r="S100" s="29">
        <f t="shared" si="33"/>
        <v>70.371428571428567</v>
      </c>
      <c r="T100" s="29">
        <f t="shared" si="42"/>
        <v>0.5</v>
      </c>
      <c r="U100" s="29">
        <f t="shared" si="43"/>
        <v>18.283088235294116</v>
      </c>
      <c r="V100" s="29">
        <f t="shared" si="44"/>
        <v>35.185714285714283</v>
      </c>
    </row>
    <row r="101" spans="2:22">
      <c r="B101" s="57"/>
      <c r="C101" s="30">
        <v>6</v>
      </c>
      <c r="D101" s="30" t="s">
        <v>13</v>
      </c>
      <c r="E101" s="30">
        <v>5.56</v>
      </c>
      <c r="F101" s="30" t="s">
        <v>32</v>
      </c>
      <c r="G101" s="30">
        <v>4.8899999999999997</v>
      </c>
      <c r="H101" s="30" t="s">
        <v>21</v>
      </c>
      <c r="I101" s="30">
        <v>3.37</v>
      </c>
      <c r="J101" s="30">
        <v>25</v>
      </c>
      <c r="K101" s="30">
        <v>26</v>
      </c>
      <c r="L101" s="30">
        <v>22</v>
      </c>
      <c r="M101" s="29">
        <f t="shared" si="0"/>
        <v>173.75</v>
      </c>
      <c r="N101" s="29">
        <f t="shared" si="29"/>
        <v>158.92499999999998</v>
      </c>
      <c r="O101" s="29">
        <f t="shared" si="30"/>
        <v>92.674999999999997</v>
      </c>
      <c r="P101" s="29">
        <f t="shared" si="31"/>
        <v>425.34999999999997</v>
      </c>
      <c r="Q101" s="31">
        <f>SUM((J101*E101)+(25*G101))/50</f>
        <v>5.2249999999999996</v>
      </c>
      <c r="R101" s="29">
        <f t="shared" si="32"/>
        <v>41.700980392156865</v>
      </c>
      <c r="S101" s="29">
        <f t="shared" si="33"/>
        <v>74.642857142857139</v>
      </c>
      <c r="T101" s="29">
        <f t="shared" si="42"/>
        <v>0.5</v>
      </c>
      <c r="U101" s="29">
        <f t="shared" si="43"/>
        <v>20.850490196078432</v>
      </c>
      <c r="V101" s="29">
        <f t="shared" si="44"/>
        <v>37.321428571428569</v>
      </c>
    </row>
    <row r="102" spans="2:22">
      <c r="B102" s="52">
        <v>17</v>
      </c>
      <c r="C102" s="2">
        <v>1</v>
      </c>
      <c r="D102" s="2" t="s">
        <v>12</v>
      </c>
      <c r="E102" s="2">
        <v>5.89</v>
      </c>
      <c r="F102" s="2" t="s">
        <v>16</v>
      </c>
      <c r="G102" s="2">
        <v>4.7</v>
      </c>
      <c r="H102" s="2" t="s">
        <v>22</v>
      </c>
      <c r="I102" s="2">
        <v>2.87</v>
      </c>
      <c r="J102" s="2">
        <v>26</v>
      </c>
      <c r="K102" s="2">
        <v>25</v>
      </c>
      <c r="L102" s="2">
        <v>25</v>
      </c>
      <c r="M102" s="7">
        <f t="shared" si="0"/>
        <v>191.42499999999998</v>
      </c>
      <c r="N102" s="6">
        <f t="shared" si="29"/>
        <v>146.875</v>
      </c>
      <c r="O102" s="6">
        <f t="shared" si="30"/>
        <v>89.6875</v>
      </c>
      <c r="P102" s="6">
        <f t="shared" si="31"/>
        <v>427.98749999999995</v>
      </c>
      <c r="Q102" s="23">
        <f>SUM((J102*E102)+(24*G102))/50</f>
        <v>5.3187999999999995</v>
      </c>
      <c r="R102" s="6">
        <f t="shared" si="32"/>
        <v>41.959558823529406</v>
      </c>
      <c r="S102" s="6">
        <f t="shared" si="33"/>
        <v>75.982857142857142</v>
      </c>
      <c r="T102" s="6">
        <f t="shared" ref="T102:T134" si="45">0.54</f>
        <v>0.54</v>
      </c>
      <c r="U102" s="6">
        <f t="shared" ref="U102:U134" si="46">SUM(R102*0.54)</f>
        <v>22.658161764705881</v>
      </c>
      <c r="V102" s="6">
        <f t="shared" ref="V102:V134" si="47">SUM(S102*0.54)</f>
        <v>41.030742857142862</v>
      </c>
    </row>
    <row r="103" spans="2:22">
      <c r="B103" s="53"/>
      <c r="C103" s="2">
        <v>2</v>
      </c>
      <c r="D103" s="2" t="s">
        <v>13</v>
      </c>
      <c r="E103" s="2">
        <v>6</v>
      </c>
      <c r="F103" s="2" t="s">
        <v>17</v>
      </c>
      <c r="G103" s="2">
        <v>5.01</v>
      </c>
      <c r="H103" s="2" t="s">
        <v>23</v>
      </c>
      <c r="I103" s="2">
        <v>3.04</v>
      </c>
      <c r="J103" s="2">
        <v>25</v>
      </c>
      <c r="K103" s="2">
        <v>27</v>
      </c>
      <c r="L103" s="2">
        <v>22</v>
      </c>
      <c r="M103" s="7">
        <f t="shared" si="0"/>
        <v>187.5</v>
      </c>
      <c r="N103" s="6">
        <f t="shared" si="29"/>
        <v>169.08749999999998</v>
      </c>
      <c r="O103" s="6">
        <f t="shared" si="30"/>
        <v>83.6</v>
      </c>
      <c r="P103" s="6">
        <f t="shared" si="31"/>
        <v>440.1875</v>
      </c>
      <c r="Q103" s="23">
        <f t="shared" ref="Q103:Q118" si="48">SUM((J103*E103)+(25*G103))/50</f>
        <v>5.5049999999999999</v>
      </c>
      <c r="R103" s="6">
        <f t="shared" si="32"/>
        <v>43.155637254901961</v>
      </c>
      <c r="S103" s="6">
        <f t="shared" si="33"/>
        <v>78.642857142857139</v>
      </c>
      <c r="T103" s="6">
        <f t="shared" si="45"/>
        <v>0.54</v>
      </c>
      <c r="U103" s="6">
        <f t="shared" si="46"/>
        <v>23.304044117647059</v>
      </c>
      <c r="V103" s="6">
        <f t="shared" si="47"/>
        <v>42.467142857142861</v>
      </c>
    </row>
    <row r="104" spans="2:22">
      <c r="B104" s="53"/>
      <c r="C104" s="2">
        <v>3</v>
      </c>
      <c r="D104" s="2" t="s">
        <v>14</v>
      </c>
      <c r="E104" s="2">
        <v>5.91</v>
      </c>
      <c r="F104" s="2" t="s">
        <v>18</v>
      </c>
      <c r="G104" s="2">
        <v>4.99</v>
      </c>
      <c r="H104" s="2" t="s">
        <v>24</v>
      </c>
      <c r="I104" s="2">
        <v>2.98</v>
      </c>
      <c r="J104" s="2">
        <v>27</v>
      </c>
      <c r="K104" s="2">
        <v>25</v>
      </c>
      <c r="L104" s="2">
        <v>20</v>
      </c>
      <c r="M104" s="7">
        <f t="shared" si="0"/>
        <v>199.46249999999998</v>
      </c>
      <c r="N104" s="6">
        <f t="shared" si="29"/>
        <v>155.9375</v>
      </c>
      <c r="O104" s="6">
        <f t="shared" si="30"/>
        <v>74.5</v>
      </c>
      <c r="P104" s="6">
        <f t="shared" si="31"/>
        <v>429.9</v>
      </c>
      <c r="Q104" s="23">
        <f>SUM((J104*E104)+(23*G104))/50</f>
        <v>5.4868000000000006</v>
      </c>
      <c r="R104" s="6">
        <f t="shared" si="32"/>
        <v>42.147058823529413</v>
      </c>
      <c r="S104" s="6">
        <f t="shared" si="33"/>
        <v>78.382857142857148</v>
      </c>
      <c r="T104" s="6">
        <f t="shared" si="45"/>
        <v>0.54</v>
      </c>
      <c r="U104" s="6">
        <f t="shared" si="46"/>
        <v>22.759411764705884</v>
      </c>
      <c r="V104" s="6">
        <f t="shared" si="47"/>
        <v>42.326742857142861</v>
      </c>
    </row>
    <row r="105" spans="2:22">
      <c r="B105" s="53"/>
      <c r="C105" s="2">
        <v>4</v>
      </c>
      <c r="D105" s="2" t="s">
        <v>12</v>
      </c>
      <c r="E105" s="2">
        <v>6.12</v>
      </c>
      <c r="F105" s="2" t="s">
        <v>37</v>
      </c>
      <c r="G105" s="2">
        <v>5.04</v>
      </c>
      <c r="H105" s="2" t="s">
        <v>39</v>
      </c>
      <c r="I105" s="2">
        <v>3.03</v>
      </c>
      <c r="J105" s="2">
        <v>26</v>
      </c>
      <c r="K105" s="2">
        <v>26</v>
      </c>
      <c r="L105" s="2">
        <v>19</v>
      </c>
      <c r="M105" s="7">
        <f t="shared" si="0"/>
        <v>198.9</v>
      </c>
      <c r="N105" s="6">
        <f t="shared" si="29"/>
        <v>163.79999999999998</v>
      </c>
      <c r="O105" s="6">
        <f t="shared" si="30"/>
        <v>71.962499999999991</v>
      </c>
      <c r="P105" s="6">
        <f t="shared" si="31"/>
        <v>434.66249999999997</v>
      </c>
      <c r="Q105" s="23">
        <f>SUM((J105*E105)+(24*G105))/50</f>
        <v>5.6016000000000012</v>
      </c>
      <c r="R105" s="6">
        <f t="shared" si="32"/>
        <v>42.613970588235297</v>
      </c>
      <c r="S105" s="6">
        <f t="shared" si="33"/>
        <v>80.022857142857163</v>
      </c>
      <c r="T105" s="6">
        <f t="shared" si="45"/>
        <v>0.54</v>
      </c>
      <c r="U105" s="6">
        <f t="shared" si="46"/>
        <v>23.011544117647063</v>
      </c>
      <c r="V105" s="6">
        <f t="shared" si="47"/>
        <v>43.212342857142872</v>
      </c>
    </row>
    <row r="106" spans="2:22">
      <c r="B106" s="53"/>
      <c r="C106" s="2">
        <v>5</v>
      </c>
      <c r="D106" s="2" t="s">
        <v>12</v>
      </c>
      <c r="E106" s="2">
        <v>6.01</v>
      </c>
      <c r="F106" s="2" t="s">
        <v>28</v>
      </c>
      <c r="G106" s="2">
        <v>4.9000000000000004</v>
      </c>
      <c r="H106" s="2" t="s">
        <v>40</v>
      </c>
      <c r="I106" s="2">
        <v>3.01</v>
      </c>
      <c r="J106" s="2">
        <v>26</v>
      </c>
      <c r="K106" s="2">
        <v>24</v>
      </c>
      <c r="L106" s="2">
        <v>22</v>
      </c>
      <c r="M106" s="7">
        <f t="shared" si="0"/>
        <v>195.32499999999999</v>
      </c>
      <c r="N106" s="6">
        <f t="shared" si="29"/>
        <v>147</v>
      </c>
      <c r="O106" s="6">
        <f t="shared" si="30"/>
        <v>82.775000000000006</v>
      </c>
      <c r="P106" s="6">
        <f t="shared" si="31"/>
        <v>425.1</v>
      </c>
      <c r="Q106" s="23">
        <f>SUM((J106*E106)+(24*G106))/50</f>
        <v>5.4771999999999998</v>
      </c>
      <c r="R106" s="6">
        <f t="shared" si="32"/>
        <v>41.676470588235297</v>
      </c>
      <c r="S106" s="6">
        <f t="shared" si="33"/>
        <v>78.245714285714286</v>
      </c>
      <c r="T106" s="6">
        <f t="shared" si="45"/>
        <v>0.54</v>
      </c>
      <c r="U106" s="6">
        <f t="shared" si="46"/>
        <v>22.505294117647061</v>
      </c>
      <c r="V106" s="6">
        <f t="shared" si="47"/>
        <v>42.252685714285718</v>
      </c>
    </row>
    <row r="107" spans="2:22">
      <c r="B107" s="54"/>
      <c r="C107" s="2">
        <v>6</v>
      </c>
      <c r="D107" s="2" t="s">
        <v>14</v>
      </c>
      <c r="E107" s="2">
        <v>5.99</v>
      </c>
      <c r="F107" s="2" t="s">
        <v>38</v>
      </c>
      <c r="G107" s="2">
        <v>5</v>
      </c>
      <c r="H107" s="2" t="s">
        <v>41</v>
      </c>
      <c r="I107" s="2">
        <v>3.11</v>
      </c>
      <c r="J107" s="2">
        <v>27</v>
      </c>
      <c r="K107" s="2">
        <v>24</v>
      </c>
      <c r="L107" s="2">
        <v>19</v>
      </c>
      <c r="M107" s="7">
        <f t="shared" si="0"/>
        <v>202.16250000000002</v>
      </c>
      <c r="N107" s="6">
        <f t="shared" si="29"/>
        <v>150</v>
      </c>
      <c r="O107" s="6">
        <f t="shared" si="30"/>
        <v>73.862499999999997</v>
      </c>
      <c r="P107" s="6">
        <f t="shared" si="31"/>
        <v>426.02500000000003</v>
      </c>
      <c r="Q107" s="23">
        <f>SUM((J107*E107)+(23*G107))/50</f>
        <v>5.5346000000000002</v>
      </c>
      <c r="R107" s="6">
        <f t="shared" si="32"/>
        <v>41.767156862745097</v>
      </c>
      <c r="S107" s="6">
        <f t="shared" si="33"/>
        <v>79.065714285714279</v>
      </c>
      <c r="T107" s="6">
        <f t="shared" si="45"/>
        <v>0.54</v>
      </c>
      <c r="U107" s="6">
        <f t="shared" si="46"/>
        <v>22.554264705882353</v>
      </c>
      <c r="V107" s="6">
        <f t="shared" si="47"/>
        <v>42.695485714285716</v>
      </c>
    </row>
    <row r="108" spans="2:22">
      <c r="B108" s="55">
        <v>18</v>
      </c>
      <c r="C108" s="30">
        <v>1</v>
      </c>
      <c r="D108" s="30" t="s">
        <v>12</v>
      </c>
      <c r="E108" s="30">
        <v>5.64</v>
      </c>
      <c r="F108" s="30" t="s">
        <v>37</v>
      </c>
      <c r="G108" s="30">
        <v>4.68</v>
      </c>
      <c r="H108" s="30" t="s">
        <v>23</v>
      </c>
      <c r="I108" s="30">
        <v>3.11</v>
      </c>
      <c r="J108" s="30">
        <v>26</v>
      </c>
      <c r="K108" s="30">
        <v>26</v>
      </c>
      <c r="L108" s="30">
        <v>22</v>
      </c>
      <c r="M108" s="29">
        <f t="shared" si="0"/>
        <v>183.29999999999998</v>
      </c>
      <c r="N108" s="29">
        <f t="shared" si="29"/>
        <v>152.1</v>
      </c>
      <c r="O108" s="29">
        <f t="shared" si="30"/>
        <v>85.525000000000006</v>
      </c>
      <c r="P108" s="29">
        <f t="shared" si="31"/>
        <v>420.92499999999995</v>
      </c>
      <c r="Q108" s="31">
        <f>SUM((J108*E108)+(24*G108))/50</f>
        <v>5.1791999999999998</v>
      </c>
      <c r="R108" s="29">
        <f t="shared" si="32"/>
        <v>41.26715686274509</v>
      </c>
      <c r="S108" s="29">
        <f t="shared" si="33"/>
        <v>73.988571428571419</v>
      </c>
      <c r="T108" s="29">
        <f t="shared" ref="T108:T113" si="49">0.5</f>
        <v>0.5</v>
      </c>
      <c r="U108" s="29">
        <f>SUM(R108*0.5)</f>
        <v>20.633578431372545</v>
      </c>
      <c r="V108" s="29">
        <f>SUM(S108*0.5)</f>
        <v>36.994285714285709</v>
      </c>
    </row>
    <row r="109" spans="2:22">
      <c r="B109" s="56"/>
      <c r="C109" s="30">
        <v>2</v>
      </c>
      <c r="D109" s="30" t="s">
        <v>14</v>
      </c>
      <c r="E109" s="30">
        <v>5.83</v>
      </c>
      <c r="F109" s="30" t="s">
        <v>29</v>
      </c>
      <c r="G109" s="30">
        <v>4.6900000000000004</v>
      </c>
      <c r="H109" s="30" t="s">
        <v>43</v>
      </c>
      <c r="I109" s="30">
        <v>3.07</v>
      </c>
      <c r="J109" s="30">
        <v>27</v>
      </c>
      <c r="K109" s="30">
        <v>27</v>
      </c>
      <c r="L109" s="30">
        <v>18</v>
      </c>
      <c r="M109" s="29">
        <f t="shared" si="0"/>
        <v>196.76249999999999</v>
      </c>
      <c r="N109" s="29">
        <f t="shared" si="29"/>
        <v>158.28750000000002</v>
      </c>
      <c r="O109" s="29">
        <f t="shared" si="30"/>
        <v>69.075000000000003</v>
      </c>
      <c r="P109" s="29">
        <f t="shared" si="31"/>
        <v>424.125</v>
      </c>
      <c r="Q109" s="31">
        <f>SUM((J109*E109)+(23*G109))/50</f>
        <v>5.3055999999999992</v>
      </c>
      <c r="R109" s="29">
        <f t="shared" si="32"/>
        <v>41.580882352941174</v>
      </c>
      <c r="S109" s="29">
        <f t="shared" si="33"/>
        <v>75.794285714285706</v>
      </c>
      <c r="T109" s="29">
        <f t="shared" si="49"/>
        <v>0.5</v>
      </c>
      <c r="U109" s="29">
        <f t="shared" ref="U109:U113" si="50">SUM(R109*0.5)</f>
        <v>20.790441176470587</v>
      </c>
      <c r="V109" s="29">
        <f t="shared" ref="V109:V113" si="51">SUM(S109*0.5)</f>
        <v>37.897142857142853</v>
      </c>
    </row>
    <row r="110" spans="2:22">
      <c r="B110" s="56"/>
      <c r="C110" s="30">
        <v>3</v>
      </c>
      <c r="D110" s="30" t="s">
        <v>12</v>
      </c>
      <c r="E110" s="30">
        <v>6.01</v>
      </c>
      <c r="F110" s="30" t="s">
        <v>42</v>
      </c>
      <c r="G110" s="30">
        <v>4.67</v>
      </c>
      <c r="H110" s="30" t="s">
        <v>33</v>
      </c>
      <c r="I110" s="30">
        <v>3.05</v>
      </c>
      <c r="J110" s="30">
        <v>26</v>
      </c>
      <c r="K110" s="30">
        <v>27</v>
      </c>
      <c r="L110" s="30">
        <v>20</v>
      </c>
      <c r="M110" s="29">
        <f t="shared" si="0"/>
        <v>195.32499999999999</v>
      </c>
      <c r="N110" s="29">
        <f t="shared" si="29"/>
        <v>157.61250000000001</v>
      </c>
      <c r="O110" s="29">
        <f t="shared" si="30"/>
        <v>76.25</v>
      </c>
      <c r="P110" s="29">
        <f t="shared" si="31"/>
        <v>429.1875</v>
      </c>
      <c r="Q110" s="31">
        <f>SUM((J110*E110)+(24*G110))/50</f>
        <v>5.3667999999999996</v>
      </c>
      <c r="R110" s="29">
        <f t="shared" si="32"/>
        <v>42.077205882352942</v>
      </c>
      <c r="S110" s="29">
        <f t="shared" si="33"/>
        <v>76.668571428571425</v>
      </c>
      <c r="T110" s="29">
        <f t="shared" si="49"/>
        <v>0.5</v>
      </c>
      <c r="U110" s="29">
        <f t="shared" si="50"/>
        <v>21.038602941176471</v>
      </c>
      <c r="V110" s="29">
        <f t="shared" si="51"/>
        <v>38.334285714285713</v>
      </c>
    </row>
    <row r="111" spans="2:22">
      <c r="B111" s="56"/>
      <c r="C111" s="30">
        <v>4</v>
      </c>
      <c r="D111" s="30" t="s">
        <v>13</v>
      </c>
      <c r="E111" s="30">
        <v>6.12</v>
      </c>
      <c r="F111" s="30" t="s">
        <v>30</v>
      </c>
      <c r="G111" s="30">
        <v>4.71</v>
      </c>
      <c r="H111" s="30" t="s">
        <v>44</v>
      </c>
      <c r="I111" s="30">
        <v>3.09</v>
      </c>
      <c r="J111" s="30">
        <v>25</v>
      </c>
      <c r="K111" s="30">
        <v>28</v>
      </c>
      <c r="L111" s="30">
        <v>18</v>
      </c>
      <c r="M111" s="29">
        <f t="shared" si="0"/>
        <v>191.25</v>
      </c>
      <c r="N111" s="29">
        <f t="shared" si="29"/>
        <v>164.85</v>
      </c>
      <c r="O111" s="29">
        <f t="shared" si="30"/>
        <v>69.524999999999991</v>
      </c>
      <c r="P111" s="29">
        <f t="shared" si="31"/>
        <v>425.625</v>
      </c>
      <c r="Q111" s="31">
        <f t="shared" si="48"/>
        <v>5.415</v>
      </c>
      <c r="R111" s="29">
        <f t="shared" si="32"/>
        <v>41.727941176470587</v>
      </c>
      <c r="S111" s="29">
        <f t="shared" si="33"/>
        <v>77.357142857142861</v>
      </c>
      <c r="T111" s="29">
        <f t="shared" si="49"/>
        <v>0.5</v>
      </c>
      <c r="U111" s="29">
        <f t="shared" si="50"/>
        <v>20.863970588235293</v>
      </c>
      <c r="V111" s="29">
        <f t="shared" si="51"/>
        <v>38.678571428571431</v>
      </c>
    </row>
    <row r="112" spans="2:22">
      <c r="B112" s="56"/>
      <c r="C112" s="30">
        <v>5</v>
      </c>
      <c r="D112" s="30" t="s">
        <v>14</v>
      </c>
      <c r="E112" s="30">
        <v>5.91</v>
      </c>
      <c r="F112" s="30" t="s">
        <v>29</v>
      </c>
      <c r="G112" s="30">
        <v>4.6900000000000004</v>
      </c>
      <c r="H112" s="30" t="s">
        <v>25</v>
      </c>
      <c r="I112" s="30">
        <v>3.04</v>
      </c>
      <c r="J112" s="30">
        <v>27</v>
      </c>
      <c r="K112" s="30">
        <v>27</v>
      </c>
      <c r="L112" s="30">
        <v>19</v>
      </c>
      <c r="M112" s="29">
        <f t="shared" si="0"/>
        <v>199.46249999999998</v>
      </c>
      <c r="N112" s="29">
        <f t="shared" si="29"/>
        <v>158.28750000000002</v>
      </c>
      <c r="O112" s="29">
        <f t="shared" si="30"/>
        <v>72.2</v>
      </c>
      <c r="P112" s="29">
        <f t="shared" si="31"/>
        <v>429.95</v>
      </c>
      <c r="Q112" s="31">
        <f>SUM((J112*E112)+(23*G112))/50</f>
        <v>5.3487999999999998</v>
      </c>
      <c r="R112" s="29">
        <f t="shared" si="32"/>
        <v>42.151960784313722</v>
      </c>
      <c r="S112" s="29">
        <f t="shared" si="33"/>
        <v>76.411428571428559</v>
      </c>
      <c r="T112" s="29">
        <f t="shared" si="49"/>
        <v>0.5</v>
      </c>
      <c r="U112" s="29">
        <f t="shared" si="50"/>
        <v>21.075980392156861</v>
      </c>
      <c r="V112" s="29">
        <f t="shared" si="51"/>
        <v>38.205714285714279</v>
      </c>
    </row>
    <row r="113" spans="2:22">
      <c r="B113" s="57"/>
      <c r="C113" s="30">
        <v>6</v>
      </c>
      <c r="D113" s="30" t="s">
        <v>13</v>
      </c>
      <c r="E113" s="30">
        <v>6.09</v>
      </c>
      <c r="F113" s="30" t="s">
        <v>32</v>
      </c>
      <c r="G113" s="30">
        <v>4.7300000000000004</v>
      </c>
      <c r="H113" s="30" t="s">
        <v>45</v>
      </c>
      <c r="I113" s="30">
        <v>3.08</v>
      </c>
      <c r="J113" s="30">
        <v>25</v>
      </c>
      <c r="K113" s="30">
        <v>26</v>
      </c>
      <c r="L113" s="30">
        <v>20</v>
      </c>
      <c r="M113" s="29">
        <f t="shared" si="0"/>
        <v>190.3125</v>
      </c>
      <c r="N113" s="29">
        <f t="shared" si="29"/>
        <v>153.72500000000002</v>
      </c>
      <c r="O113" s="29">
        <f t="shared" si="30"/>
        <v>77</v>
      </c>
      <c r="P113" s="29">
        <f t="shared" si="31"/>
        <v>421.03750000000002</v>
      </c>
      <c r="Q113" s="31">
        <f t="shared" si="48"/>
        <v>5.41</v>
      </c>
      <c r="R113" s="29">
        <f t="shared" si="32"/>
        <v>41.278186274509807</v>
      </c>
      <c r="S113" s="29">
        <f t="shared" si="33"/>
        <v>77.285714285714292</v>
      </c>
      <c r="T113" s="29">
        <f t="shared" si="49"/>
        <v>0.5</v>
      </c>
      <c r="U113" s="29">
        <f t="shared" si="50"/>
        <v>20.639093137254903</v>
      </c>
      <c r="V113" s="29">
        <f t="shared" si="51"/>
        <v>38.642857142857146</v>
      </c>
    </row>
    <row r="114" spans="2:22">
      <c r="B114" s="52">
        <v>19</v>
      </c>
      <c r="C114" s="2">
        <v>1</v>
      </c>
      <c r="D114" s="2" t="s">
        <v>14</v>
      </c>
      <c r="E114" s="2">
        <v>6.03</v>
      </c>
      <c r="F114" s="2" t="s">
        <v>46</v>
      </c>
      <c r="G114" s="2">
        <v>4.59</v>
      </c>
      <c r="H114" s="2" t="s">
        <v>48</v>
      </c>
      <c r="I114" s="2">
        <v>3.01</v>
      </c>
      <c r="J114" s="2">
        <v>27</v>
      </c>
      <c r="K114" s="2">
        <v>29</v>
      </c>
      <c r="L114" s="2">
        <v>18</v>
      </c>
      <c r="M114" s="7">
        <f t="shared" si="0"/>
        <v>203.51249999999999</v>
      </c>
      <c r="N114" s="6">
        <f t="shared" si="29"/>
        <v>166.38749999999999</v>
      </c>
      <c r="O114" s="6">
        <f t="shared" si="30"/>
        <v>67.724999999999994</v>
      </c>
      <c r="P114" s="6">
        <f t="shared" si="31"/>
        <v>437.625</v>
      </c>
      <c r="Q114" s="23">
        <f>SUM((J114*E114)+(23*G114))/50</f>
        <v>5.3675999999999995</v>
      </c>
      <c r="R114" s="6">
        <f t="shared" si="32"/>
        <v>42.904411764705884</v>
      </c>
      <c r="S114" s="6">
        <f t="shared" si="33"/>
        <v>76.679999999999993</v>
      </c>
      <c r="T114" s="6">
        <f t="shared" si="45"/>
        <v>0.54</v>
      </c>
      <c r="U114" s="6">
        <f t="shared" si="46"/>
        <v>23.16838235294118</v>
      </c>
      <c r="V114" s="6">
        <f t="shared" si="47"/>
        <v>41.407199999999996</v>
      </c>
    </row>
    <row r="115" spans="2:22">
      <c r="B115" s="53"/>
      <c r="C115" s="2">
        <v>2</v>
      </c>
      <c r="D115" s="2" t="s">
        <v>12</v>
      </c>
      <c r="E115" s="2">
        <v>6.11</v>
      </c>
      <c r="F115" s="2" t="s">
        <v>19</v>
      </c>
      <c r="G115" s="2">
        <v>4.53</v>
      </c>
      <c r="H115" s="2" t="s">
        <v>49</v>
      </c>
      <c r="I115" s="2">
        <v>2.99</v>
      </c>
      <c r="J115" s="2">
        <v>26</v>
      </c>
      <c r="K115" s="2">
        <v>28</v>
      </c>
      <c r="L115" s="2">
        <v>22</v>
      </c>
      <c r="M115" s="7">
        <f t="shared" si="0"/>
        <v>198.57500000000002</v>
      </c>
      <c r="N115" s="6">
        <f t="shared" si="29"/>
        <v>158.55000000000001</v>
      </c>
      <c r="O115" s="6">
        <f t="shared" si="30"/>
        <v>82.224999999999994</v>
      </c>
      <c r="P115" s="6">
        <f t="shared" si="31"/>
        <v>439.35</v>
      </c>
      <c r="Q115" s="23">
        <f>SUM((J115*E115)+(24*G115))/50</f>
        <v>5.3516000000000012</v>
      </c>
      <c r="R115" s="6">
        <f t="shared" si="32"/>
        <v>43.073529411764703</v>
      </c>
      <c r="S115" s="6">
        <f t="shared" si="33"/>
        <v>76.451428571428593</v>
      </c>
      <c r="T115" s="6">
        <f t="shared" si="45"/>
        <v>0.54</v>
      </c>
      <c r="U115" s="6">
        <f t="shared" si="46"/>
        <v>23.259705882352939</v>
      </c>
      <c r="V115" s="6">
        <f t="shared" si="47"/>
        <v>41.283771428571441</v>
      </c>
    </row>
    <row r="116" spans="2:22">
      <c r="B116" s="53"/>
      <c r="C116" s="2">
        <v>3</v>
      </c>
      <c r="D116" s="2" t="s">
        <v>14</v>
      </c>
      <c r="E116" s="2">
        <v>6.09</v>
      </c>
      <c r="F116" s="2" t="s">
        <v>27</v>
      </c>
      <c r="G116" s="2">
        <v>4.3899999999999997</v>
      </c>
      <c r="H116" s="2" t="s">
        <v>35</v>
      </c>
      <c r="I116" s="2">
        <v>3.12</v>
      </c>
      <c r="J116" s="2">
        <v>27</v>
      </c>
      <c r="K116" s="2">
        <v>26</v>
      </c>
      <c r="L116" s="2">
        <v>19</v>
      </c>
      <c r="M116" s="7">
        <f t="shared" si="0"/>
        <v>205.53750000000002</v>
      </c>
      <c r="N116" s="6">
        <f t="shared" si="29"/>
        <v>142.67499999999998</v>
      </c>
      <c r="O116" s="6">
        <f t="shared" si="30"/>
        <v>74.099999999999994</v>
      </c>
      <c r="P116" s="6">
        <f t="shared" si="31"/>
        <v>422.3125</v>
      </c>
      <c r="Q116" s="23">
        <f>SUM((J116*E116)+(23*G116))/50</f>
        <v>5.3079999999999998</v>
      </c>
      <c r="R116" s="6">
        <f t="shared" si="32"/>
        <v>41.403186274509807</v>
      </c>
      <c r="S116" s="6">
        <f t="shared" si="33"/>
        <v>75.828571428571422</v>
      </c>
      <c r="T116" s="6">
        <f t="shared" si="45"/>
        <v>0.54</v>
      </c>
      <c r="U116" s="6">
        <f t="shared" si="46"/>
        <v>22.357720588235296</v>
      </c>
      <c r="V116" s="6">
        <f t="shared" si="47"/>
        <v>40.947428571428567</v>
      </c>
    </row>
    <row r="117" spans="2:22">
      <c r="B117" s="53"/>
      <c r="C117" s="2">
        <v>4</v>
      </c>
      <c r="D117" s="2" t="s">
        <v>13</v>
      </c>
      <c r="E117" s="2">
        <v>6.14</v>
      </c>
      <c r="F117" s="2" t="s">
        <v>32</v>
      </c>
      <c r="G117" s="2">
        <v>4.2699999999999996</v>
      </c>
      <c r="H117" s="2" t="s">
        <v>41</v>
      </c>
      <c r="I117" s="2">
        <v>3.14</v>
      </c>
      <c r="J117" s="2">
        <v>25</v>
      </c>
      <c r="K117" s="2">
        <v>26</v>
      </c>
      <c r="L117" s="2">
        <v>21</v>
      </c>
      <c r="M117" s="7">
        <f t="shared" si="0"/>
        <v>191.875</v>
      </c>
      <c r="N117" s="6">
        <f t="shared" si="29"/>
        <v>138.77499999999998</v>
      </c>
      <c r="O117" s="6">
        <f t="shared" si="30"/>
        <v>82.424999999999997</v>
      </c>
      <c r="P117" s="6">
        <f t="shared" si="31"/>
        <v>413.07499999999999</v>
      </c>
      <c r="Q117" s="23">
        <f t="shared" si="48"/>
        <v>5.2050000000000001</v>
      </c>
      <c r="R117" s="6">
        <f t="shared" si="32"/>
        <v>40.497549019607845</v>
      </c>
      <c r="S117" s="6">
        <f t="shared" si="33"/>
        <v>74.357142857142861</v>
      </c>
      <c r="T117" s="6">
        <f t="shared" si="45"/>
        <v>0.54</v>
      </c>
      <c r="U117" s="6">
        <f t="shared" si="46"/>
        <v>21.868676470588237</v>
      </c>
      <c r="V117" s="6">
        <f t="shared" si="47"/>
        <v>40.152857142857151</v>
      </c>
    </row>
    <row r="118" spans="2:22">
      <c r="B118" s="53"/>
      <c r="C118" s="2">
        <v>5</v>
      </c>
      <c r="D118" s="2" t="s">
        <v>13</v>
      </c>
      <c r="E118" s="2">
        <v>5.99</v>
      </c>
      <c r="F118" s="2" t="s">
        <v>47</v>
      </c>
      <c r="G118" s="2">
        <v>4.1900000000000004</v>
      </c>
      <c r="H118" s="2" t="s">
        <v>50</v>
      </c>
      <c r="I118" s="2">
        <v>3</v>
      </c>
      <c r="J118" s="2">
        <v>25</v>
      </c>
      <c r="K118" s="2">
        <v>29</v>
      </c>
      <c r="L118" s="2">
        <v>26</v>
      </c>
      <c r="M118" s="7">
        <f t="shared" si="0"/>
        <v>187.1875</v>
      </c>
      <c r="N118" s="6">
        <f t="shared" si="29"/>
        <v>151.88750000000002</v>
      </c>
      <c r="O118" s="6">
        <f t="shared" si="30"/>
        <v>97.5</v>
      </c>
      <c r="P118" s="6">
        <f t="shared" si="31"/>
        <v>436.57500000000005</v>
      </c>
      <c r="Q118" s="23">
        <f t="shared" si="48"/>
        <v>5.09</v>
      </c>
      <c r="R118" s="6">
        <f t="shared" si="32"/>
        <v>42.801470588235304</v>
      </c>
      <c r="S118" s="6">
        <f t="shared" si="33"/>
        <v>72.714285714285708</v>
      </c>
      <c r="T118" s="6">
        <f t="shared" si="45"/>
        <v>0.54</v>
      </c>
      <c r="U118" s="6">
        <f t="shared" si="46"/>
        <v>23.112794117647066</v>
      </c>
      <c r="V118" s="6">
        <f t="shared" si="47"/>
        <v>39.265714285714282</v>
      </c>
    </row>
    <row r="119" spans="2:22">
      <c r="B119" s="54"/>
      <c r="C119" s="2">
        <v>6</v>
      </c>
      <c r="D119" s="2" t="s">
        <v>12</v>
      </c>
      <c r="E119" s="2">
        <v>6.05</v>
      </c>
      <c r="F119" s="2" t="s">
        <v>42</v>
      </c>
      <c r="G119" s="2">
        <v>4.13</v>
      </c>
      <c r="H119" s="2" t="s">
        <v>51</v>
      </c>
      <c r="I119" s="2">
        <v>3.21</v>
      </c>
      <c r="J119" s="2">
        <v>26</v>
      </c>
      <c r="K119" s="2">
        <v>27</v>
      </c>
      <c r="L119" s="2">
        <v>17</v>
      </c>
      <c r="M119" s="7">
        <f t="shared" si="0"/>
        <v>196.62499999999997</v>
      </c>
      <c r="N119" s="6">
        <f t="shared" si="29"/>
        <v>139.38749999999999</v>
      </c>
      <c r="O119" s="6">
        <f t="shared" si="30"/>
        <v>68.212500000000006</v>
      </c>
      <c r="P119" s="6">
        <f t="shared" si="31"/>
        <v>404.22499999999991</v>
      </c>
      <c r="Q119" s="23">
        <f>SUM((J119*E119)+(24*G119))/50</f>
        <v>5.1283999999999992</v>
      </c>
      <c r="R119" s="6">
        <f t="shared" si="32"/>
        <v>39.629901960784309</v>
      </c>
      <c r="S119" s="6">
        <f t="shared" si="33"/>
        <v>73.262857142857129</v>
      </c>
      <c r="T119" s="6">
        <f t="shared" si="45"/>
        <v>0.54</v>
      </c>
      <c r="U119" s="6">
        <f t="shared" si="46"/>
        <v>21.400147058823528</v>
      </c>
      <c r="V119" s="6">
        <f t="shared" si="47"/>
        <v>39.561942857142853</v>
      </c>
    </row>
    <row r="120" spans="2:22">
      <c r="B120" s="52">
        <v>20</v>
      </c>
      <c r="C120" s="2">
        <v>1</v>
      </c>
      <c r="D120" s="2" t="s">
        <v>11</v>
      </c>
      <c r="E120" s="2">
        <v>5.89</v>
      </c>
      <c r="F120" s="2" t="s">
        <v>52</v>
      </c>
      <c r="G120" s="2">
        <v>4.04</v>
      </c>
      <c r="H120" s="2" t="s">
        <v>44</v>
      </c>
      <c r="I120" s="2">
        <v>2.91</v>
      </c>
      <c r="J120" s="2">
        <v>28</v>
      </c>
      <c r="K120" s="2">
        <v>25</v>
      </c>
      <c r="L120" s="2">
        <v>18</v>
      </c>
      <c r="M120" s="7">
        <f t="shared" si="0"/>
        <v>206.14999999999998</v>
      </c>
      <c r="N120" s="6">
        <f t="shared" si="29"/>
        <v>126.25</v>
      </c>
      <c r="O120" s="6">
        <f t="shared" si="30"/>
        <v>65.475000000000009</v>
      </c>
      <c r="P120" s="6">
        <f t="shared" si="31"/>
        <v>397.875</v>
      </c>
      <c r="Q120" s="23">
        <f>SUM((J120*E120)+(22*G120))/50</f>
        <v>5.0759999999999996</v>
      </c>
      <c r="R120" s="6">
        <f t="shared" si="32"/>
        <v>39.007352941176471</v>
      </c>
      <c r="S120" s="6">
        <f t="shared" si="33"/>
        <v>72.514285714285705</v>
      </c>
      <c r="T120" s="6">
        <f t="shared" si="45"/>
        <v>0.54</v>
      </c>
      <c r="U120" s="6">
        <f t="shared" si="46"/>
        <v>21.063970588235296</v>
      </c>
      <c r="V120" s="6">
        <f t="shared" si="47"/>
        <v>39.157714285714285</v>
      </c>
    </row>
    <row r="121" spans="2:22">
      <c r="B121" s="53"/>
      <c r="C121" s="2">
        <v>2</v>
      </c>
      <c r="D121" s="2" t="s">
        <v>14</v>
      </c>
      <c r="E121" s="2">
        <v>5.96</v>
      </c>
      <c r="F121" s="2" t="s">
        <v>52</v>
      </c>
      <c r="G121" s="2">
        <v>4.0199999999999996</v>
      </c>
      <c r="H121" s="2" t="s">
        <v>33</v>
      </c>
      <c r="I121" s="2">
        <v>3.01</v>
      </c>
      <c r="J121" s="2">
        <v>27</v>
      </c>
      <c r="K121" s="2">
        <v>25</v>
      </c>
      <c r="L121" s="2">
        <v>20</v>
      </c>
      <c r="M121" s="7">
        <f t="shared" si="0"/>
        <v>201.14999999999998</v>
      </c>
      <c r="N121" s="6">
        <f t="shared" si="29"/>
        <v>125.62499999999999</v>
      </c>
      <c r="O121" s="6">
        <f t="shared" si="30"/>
        <v>75.25</v>
      </c>
      <c r="P121" s="6">
        <f t="shared" si="31"/>
        <v>402.02499999999998</v>
      </c>
      <c r="Q121" s="23">
        <f>SUM((J121*E121)+(22*G121))/50</f>
        <v>4.9871999999999996</v>
      </c>
      <c r="R121" s="6">
        <f t="shared" si="32"/>
        <v>39.41421568627451</v>
      </c>
      <c r="S121" s="6">
        <f t="shared" si="33"/>
        <v>71.245714285714286</v>
      </c>
      <c r="T121" s="6">
        <f t="shared" si="45"/>
        <v>0.54</v>
      </c>
      <c r="U121" s="6">
        <f t="shared" si="46"/>
        <v>21.283676470588237</v>
      </c>
      <c r="V121" s="6">
        <f t="shared" si="47"/>
        <v>38.472685714285717</v>
      </c>
    </row>
    <row r="122" spans="2:22">
      <c r="B122" s="53"/>
      <c r="C122" s="2">
        <v>3</v>
      </c>
      <c r="D122" s="2" t="s">
        <v>14</v>
      </c>
      <c r="E122" s="2">
        <v>5.97</v>
      </c>
      <c r="F122" s="2" t="s">
        <v>53</v>
      </c>
      <c r="G122" s="2">
        <v>4</v>
      </c>
      <c r="H122" s="2" t="s">
        <v>54</v>
      </c>
      <c r="I122" s="2">
        <v>2.96</v>
      </c>
      <c r="J122" s="2">
        <v>27</v>
      </c>
      <c r="K122" s="2">
        <v>31</v>
      </c>
      <c r="L122" s="2">
        <v>17</v>
      </c>
      <c r="M122" s="7">
        <f t="shared" si="0"/>
        <v>201.48750000000001</v>
      </c>
      <c r="N122" s="6">
        <f t="shared" si="29"/>
        <v>155</v>
      </c>
      <c r="O122" s="6">
        <f t="shared" si="30"/>
        <v>62.9</v>
      </c>
      <c r="P122" s="6">
        <f t="shared" si="31"/>
        <v>419.38749999999999</v>
      </c>
      <c r="Q122" s="23">
        <f>SUM((J122*E122)+(23*G122))/50</f>
        <v>5.0637999999999996</v>
      </c>
      <c r="R122" s="6">
        <f t="shared" si="32"/>
        <v>41.116421568627452</v>
      </c>
      <c r="S122" s="6">
        <f t="shared" si="33"/>
        <v>72.339999999999989</v>
      </c>
      <c r="T122" s="6">
        <f t="shared" si="45"/>
        <v>0.54</v>
      </c>
      <c r="U122" s="6">
        <f t="shared" si="46"/>
        <v>22.202867647058824</v>
      </c>
      <c r="V122" s="6">
        <f t="shared" si="47"/>
        <v>39.063599999999994</v>
      </c>
    </row>
    <row r="123" spans="2:22">
      <c r="B123" s="53"/>
      <c r="C123" s="2">
        <v>4</v>
      </c>
      <c r="D123" s="2" t="s">
        <v>12</v>
      </c>
      <c r="E123" s="2">
        <v>5.88</v>
      </c>
      <c r="F123" s="2" t="s">
        <v>28</v>
      </c>
      <c r="G123" s="2">
        <v>4.13</v>
      </c>
      <c r="H123" s="2" t="s">
        <v>36</v>
      </c>
      <c r="I123" s="2">
        <v>3.14</v>
      </c>
      <c r="J123" s="2">
        <v>26</v>
      </c>
      <c r="K123" s="2">
        <v>24</v>
      </c>
      <c r="L123" s="2">
        <v>21</v>
      </c>
      <c r="M123" s="7">
        <f t="shared" si="0"/>
        <v>191.1</v>
      </c>
      <c r="N123" s="6">
        <f t="shared" si="29"/>
        <v>123.9</v>
      </c>
      <c r="O123" s="6">
        <f t="shared" si="30"/>
        <v>82.424999999999997</v>
      </c>
      <c r="P123" s="6">
        <f t="shared" si="31"/>
        <v>397.42500000000001</v>
      </c>
      <c r="Q123" s="23">
        <f>SUM((J123*E123)+(24*G123))/50</f>
        <v>5.04</v>
      </c>
      <c r="R123" s="6">
        <f t="shared" si="32"/>
        <v>38.963235294117645</v>
      </c>
      <c r="S123" s="6">
        <f t="shared" si="33"/>
        <v>72</v>
      </c>
      <c r="T123" s="6">
        <f t="shared" si="45"/>
        <v>0.54</v>
      </c>
      <c r="U123" s="6">
        <f t="shared" si="46"/>
        <v>21.040147058823528</v>
      </c>
      <c r="V123" s="6">
        <f t="shared" si="47"/>
        <v>38.880000000000003</v>
      </c>
    </row>
    <row r="124" spans="2:22">
      <c r="B124" s="53"/>
      <c r="C124" s="2">
        <v>5</v>
      </c>
      <c r="D124" s="2" t="s">
        <v>12</v>
      </c>
      <c r="E124" s="2">
        <v>5.98</v>
      </c>
      <c r="F124" s="2" t="s">
        <v>37</v>
      </c>
      <c r="G124" s="2">
        <v>4.03</v>
      </c>
      <c r="H124" s="2" t="s">
        <v>23</v>
      </c>
      <c r="I124" s="2">
        <v>2.99</v>
      </c>
      <c r="J124" s="2">
        <v>26</v>
      </c>
      <c r="K124" s="2">
        <v>26</v>
      </c>
      <c r="L124" s="2">
        <v>22</v>
      </c>
      <c r="M124" s="7">
        <f t="shared" si="0"/>
        <v>194.35000000000002</v>
      </c>
      <c r="N124" s="6">
        <f t="shared" si="29"/>
        <v>130.97499999999999</v>
      </c>
      <c r="O124" s="6">
        <f t="shared" si="30"/>
        <v>82.224999999999994</v>
      </c>
      <c r="P124" s="6">
        <f t="shared" si="31"/>
        <v>407.55000000000007</v>
      </c>
      <c r="Q124" s="23">
        <f>SUM((J124*E124)+(24*G124))/50</f>
        <v>5.0440000000000005</v>
      </c>
      <c r="R124" s="6">
        <f t="shared" si="32"/>
        <v>39.955882352941181</v>
      </c>
      <c r="S124" s="6">
        <f t="shared" si="33"/>
        <v>72.057142857142864</v>
      </c>
      <c r="T124" s="6">
        <f t="shared" si="45"/>
        <v>0.54</v>
      </c>
      <c r="U124" s="6">
        <f t="shared" si="46"/>
        <v>21.576176470588241</v>
      </c>
      <c r="V124" s="6">
        <f t="shared" si="47"/>
        <v>38.910857142857147</v>
      </c>
    </row>
    <row r="125" spans="2:22">
      <c r="B125" s="54"/>
      <c r="C125" s="2">
        <v>6</v>
      </c>
      <c r="D125" s="2" t="s">
        <v>14</v>
      </c>
      <c r="E125" s="2">
        <v>5.95</v>
      </c>
      <c r="F125" s="2" t="s">
        <v>38</v>
      </c>
      <c r="G125" s="2">
        <v>4.05</v>
      </c>
      <c r="H125" s="2" t="s">
        <v>55</v>
      </c>
      <c r="I125" s="2">
        <v>3.11</v>
      </c>
      <c r="J125" s="2">
        <v>27</v>
      </c>
      <c r="K125" s="2">
        <v>24</v>
      </c>
      <c r="L125" s="2">
        <v>21</v>
      </c>
      <c r="M125" s="7">
        <f t="shared" si="0"/>
        <v>200.8125</v>
      </c>
      <c r="N125" s="6">
        <f t="shared" si="29"/>
        <v>121.49999999999999</v>
      </c>
      <c r="O125" s="6">
        <f t="shared" si="30"/>
        <v>81.637500000000003</v>
      </c>
      <c r="P125" s="6">
        <f t="shared" si="31"/>
        <v>403.95</v>
      </c>
      <c r="Q125" s="23">
        <f>SUM((J125*E125)+(23*G125))/50</f>
        <v>5.0760000000000005</v>
      </c>
      <c r="R125" s="6">
        <f t="shared" si="32"/>
        <v>39.602941176470587</v>
      </c>
      <c r="S125" s="6">
        <f t="shared" si="33"/>
        <v>72.51428571428572</v>
      </c>
      <c r="T125" s="6">
        <f t="shared" si="45"/>
        <v>0.54</v>
      </c>
      <c r="U125" s="6">
        <f t="shared" si="46"/>
        <v>21.385588235294119</v>
      </c>
      <c r="V125" s="6">
        <f t="shared" si="47"/>
        <v>39.157714285714292</v>
      </c>
    </row>
    <row r="126" spans="2:22">
      <c r="B126" s="52">
        <v>21</v>
      </c>
      <c r="C126" s="2">
        <v>1</v>
      </c>
      <c r="D126" s="2" t="s">
        <v>12</v>
      </c>
      <c r="E126" s="2">
        <v>5.97</v>
      </c>
      <c r="F126" s="2" t="s">
        <v>37</v>
      </c>
      <c r="G126" s="2">
        <v>3.09</v>
      </c>
      <c r="H126" s="2" t="s">
        <v>57</v>
      </c>
      <c r="I126" s="2">
        <v>2.96</v>
      </c>
      <c r="J126" s="2">
        <v>26</v>
      </c>
      <c r="K126" s="2">
        <v>26</v>
      </c>
      <c r="L126" s="2">
        <v>21</v>
      </c>
      <c r="M126" s="7">
        <f t="shared" si="0"/>
        <v>194.02500000000001</v>
      </c>
      <c r="N126" s="6">
        <f t="shared" si="29"/>
        <v>100.42500000000001</v>
      </c>
      <c r="O126" s="6">
        <f t="shared" si="30"/>
        <v>77.699999999999989</v>
      </c>
      <c r="P126" s="6">
        <f t="shared" si="31"/>
        <v>372.15000000000003</v>
      </c>
      <c r="Q126" s="23">
        <f>SUM((J126*E126)+(24*G126))/50</f>
        <v>4.5876000000000001</v>
      </c>
      <c r="R126" s="6">
        <f t="shared" si="32"/>
        <v>36.485294117647058</v>
      </c>
      <c r="S126" s="6">
        <f t="shared" si="33"/>
        <v>65.537142857142854</v>
      </c>
      <c r="T126" s="6">
        <f t="shared" si="45"/>
        <v>0.54</v>
      </c>
      <c r="U126" s="6">
        <f t="shared" si="46"/>
        <v>19.702058823529413</v>
      </c>
      <c r="V126" s="6">
        <f t="shared" si="47"/>
        <v>35.390057142857145</v>
      </c>
    </row>
    <row r="127" spans="2:22">
      <c r="B127" s="53"/>
      <c r="C127" s="2">
        <v>2</v>
      </c>
      <c r="D127" s="2" t="s">
        <v>12</v>
      </c>
      <c r="E127" s="2">
        <v>6.02</v>
      </c>
      <c r="F127" s="2" t="s">
        <v>19</v>
      </c>
      <c r="G127" s="2">
        <v>3.97</v>
      </c>
      <c r="H127" s="2" t="s">
        <v>43</v>
      </c>
      <c r="I127" s="2">
        <v>2.98</v>
      </c>
      <c r="J127" s="2">
        <v>26</v>
      </c>
      <c r="K127" s="2">
        <v>28</v>
      </c>
      <c r="L127" s="2">
        <v>18</v>
      </c>
      <c r="M127" s="7">
        <f t="shared" si="0"/>
        <v>195.64999999999998</v>
      </c>
      <c r="N127" s="6">
        <f t="shared" si="29"/>
        <v>138.95000000000002</v>
      </c>
      <c r="O127" s="6">
        <f t="shared" si="30"/>
        <v>67.05</v>
      </c>
      <c r="P127" s="6">
        <f t="shared" si="31"/>
        <v>401.65000000000003</v>
      </c>
      <c r="Q127" s="23">
        <f>SUM((J127*E127)+(23*G127))/50</f>
        <v>4.9565999999999999</v>
      </c>
      <c r="R127" s="6">
        <f t="shared" si="32"/>
        <v>39.377450980392155</v>
      </c>
      <c r="S127" s="6">
        <f t="shared" si="33"/>
        <v>70.808571428571426</v>
      </c>
      <c r="T127" s="6">
        <f t="shared" si="45"/>
        <v>0.54</v>
      </c>
      <c r="U127" s="6">
        <f t="shared" si="46"/>
        <v>21.263823529411766</v>
      </c>
      <c r="V127" s="6">
        <f t="shared" si="47"/>
        <v>38.236628571428575</v>
      </c>
    </row>
    <row r="128" spans="2:22">
      <c r="B128" s="53"/>
      <c r="C128" s="2">
        <v>3</v>
      </c>
      <c r="D128" s="2" t="s">
        <v>12</v>
      </c>
      <c r="E128" s="2">
        <v>6.05</v>
      </c>
      <c r="F128" s="2" t="s">
        <v>56</v>
      </c>
      <c r="G128" s="2">
        <v>4.01</v>
      </c>
      <c r="H128" s="2" t="s">
        <v>58</v>
      </c>
      <c r="I128" s="2">
        <v>3.32</v>
      </c>
      <c r="J128" s="2">
        <v>26</v>
      </c>
      <c r="K128" s="2">
        <v>29</v>
      </c>
      <c r="L128" s="2">
        <v>16</v>
      </c>
      <c r="M128" s="7">
        <f t="shared" si="0"/>
        <v>196.62499999999997</v>
      </c>
      <c r="N128" s="6">
        <f t="shared" si="29"/>
        <v>145.36249999999998</v>
      </c>
      <c r="O128" s="6">
        <f t="shared" si="30"/>
        <v>66.399999999999991</v>
      </c>
      <c r="P128" s="6">
        <f t="shared" si="31"/>
        <v>408.38749999999993</v>
      </c>
      <c r="Q128" s="23">
        <f>SUM((J128*E128)+(24*G128))/50</f>
        <v>5.0707999999999993</v>
      </c>
      <c r="R128" s="6">
        <f t="shared" si="32"/>
        <v>40.037990196078425</v>
      </c>
      <c r="S128" s="6">
        <f t="shared" si="33"/>
        <v>72.44</v>
      </c>
      <c r="T128" s="6">
        <f t="shared" si="45"/>
        <v>0.54</v>
      </c>
      <c r="U128" s="6">
        <f t="shared" si="46"/>
        <v>21.62051470588235</v>
      </c>
      <c r="V128" s="6">
        <f t="shared" si="47"/>
        <v>39.117600000000003</v>
      </c>
    </row>
    <row r="129" spans="2:22">
      <c r="B129" s="53"/>
      <c r="C129" s="2">
        <v>4</v>
      </c>
      <c r="D129" s="2" t="s">
        <v>13</v>
      </c>
      <c r="E129" s="2">
        <v>6.03</v>
      </c>
      <c r="F129" s="2" t="s">
        <v>32</v>
      </c>
      <c r="G129" s="2">
        <v>4.22</v>
      </c>
      <c r="H129" s="2" t="s">
        <v>55</v>
      </c>
      <c r="I129" s="2">
        <v>2.4700000000000002</v>
      </c>
      <c r="J129" s="2">
        <v>25</v>
      </c>
      <c r="K129" s="2">
        <v>26</v>
      </c>
      <c r="L129" s="2">
        <v>21</v>
      </c>
      <c r="M129" s="7">
        <f t="shared" si="0"/>
        <v>188.4375</v>
      </c>
      <c r="N129" s="6">
        <f t="shared" si="29"/>
        <v>137.15</v>
      </c>
      <c r="O129" s="6">
        <f t="shared" si="30"/>
        <v>64.837500000000006</v>
      </c>
      <c r="P129" s="6">
        <f t="shared" si="31"/>
        <v>390.42499999999995</v>
      </c>
      <c r="Q129" s="23">
        <f>SUM((J129*E129)+(25*G129))/50</f>
        <v>5.125</v>
      </c>
      <c r="R129" s="6">
        <f t="shared" si="32"/>
        <v>38.276960784313715</v>
      </c>
      <c r="S129" s="6">
        <f t="shared" si="33"/>
        <v>73.214285714285708</v>
      </c>
      <c r="T129" s="6">
        <f t="shared" si="45"/>
        <v>0.54</v>
      </c>
      <c r="U129" s="6">
        <f t="shared" si="46"/>
        <v>20.669558823529407</v>
      </c>
      <c r="V129" s="6">
        <f t="shared" si="47"/>
        <v>39.535714285714285</v>
      </c>
    </row>
    <row r="130" spans="2:22">
      <c r="B130" s="53"/>
      <c r="C130" s="2">
        <v>5</v>
      </c>
      <c r="D130" s="2" t="s">
        <v>14</v>
      </c>
      <c r="E130" s="2">
        <v>6.03</v>
      </c>
      <c r="F130" s="2" t="s">
        <v>38</v>
      </c>
      <c r="G130" s="2">
        <v>4.01</v>
      </c>
      <c r="H130" s="2" t="s">
        <v>41</v>
      </c>
      <c r="I130" s="2">
        <v>3.04</v>
      </c>
      <c r="J130" s="2">
        <v>27</v>
      </c>
      <c r="K130" s="2">
        <v>25</v>
      </c>
      <c r="L130" s="2">
        <v>19</v>
      </c>
      <c r="M130" s="7">
        <f t="shared" si="0"/>
        <v>203.51249999999999</v>
      </c>
      <c r="N130" s="6">
        <f t="shared" si="29"/>
        <v>125.3125</v>
      </c>
      <c r="O130" s="6">
        <f t="shared" si="30"/>
        <v>72.2</v>
      </c>
      <c r="P130" s="6">
        <f t="shared" si="31"/>
        <v>401.02499999999998</v>
      </c>
      <c r="Q130" s="23">
        <f>SUM((J130*E130)+(23*G130))/50</f>
        <v>5.1007999999999996</v>
      </c>
      <c r="R130" s="6">
        <f t="shared" si="32"/>
        <v>39.316176470588232</v>
      </c>
      <c r="S130" s="6">
        <f t="shared" si="33"/>
        <v>72.868571428571428</v>
      </c>
      <c r="T130" s="6">
        <f t="shared" si="45"/>
        <v>0.54</v>
      </c>
      <c r="U130" s="6">
        <f t="shared" si="46"/>
        <v>21.230735294117647</v>
      </c>
      <c r="V130" s="6">
        <f t="shared" si="47"/>
        <v>39.349028571428576</v>
      </c>
    </row>
    <row r="131" spans="2:22">
      <c r="B131" s="54"/>
      <c r="C131" s="2">
        <v>6</v>
      </c>
      <c r="D131" s="2" t="s">
        <v>12</v>
      </c>
      <c r="E131" s="2">
        <v>5.99</v>
      </c>
      <c r="F131" s="2" t="s">
        <v>37</v>
      </c>
      <c r="G131" s="2">
        <v>4.07</v>
      </c>
      <c r="H131" s="2" t="s">
        <v>59</v>
      </c>
      <c r="I131" s="2">
        <v>2.79</v>
      </c>
      <c r="J131" s="2">
        <v>26</v>
      </c>
      <c r="K131" s="2">
        <v>26</v>
      </c>
      <c r="L131" s="2">
        <v>17</v>
      </c>
      <c r="M131" s="7">
        <f t="shared" si="0"/>
        <v>194.67500000000001</v>
      </c>
      <c r="N131" s="6">
        <f t="shared" si="29"/>
        <v>132.27500000000001</v>
      </c>
      <c r="O131" s="6">
        <f t="shared" si="30"/>
        <v>59.287500000000001</v>
      </c>
      <c r="P131" s="6">
        <f t="shared" si="31"/>
        <v>386.23750000000007</v>
      </c>
      <c r="Q131" s="23">
        <f>SUM((J131*E131)+(24*G131))/50</f>
        <v>5.0684000000000005</v>
      </c>
      <c r="R131" s="6">
        <f t="shared" si="32"/>
        <v>37.866421568627459</v>
      </c>
      <c r="S131" s="6">
        <f t="shared" si="33"/>
        <v>72.405714285714296</v>
      </c>
      <c r="T131" s="6">
        <f t="shared" si="45"/>
        <v>0.54</v>
      </c>
      <c r="U131" s="6">
        <f t="shared" si="46"/>
        <v>20.447867647058828</v>
      </c>
      <c r="V131" s="6">
        <f t="shared" si="47"/>
        <v>39.099085714285721</v>
      </c>
    </row>
    <row r="132" spans="2:22">
      <c r="B132" s="52">
        <v>22</v>
      </c>
      <c r="C132" s="2">
        <v>1</v>
      </c>
      <c r="D132" s="2" t="s">
        <v>12</v>
      </c>
      <c r="E132" s="2">
        <v>5.09</v>
      </c>
      <c r="F132" s="2" t="s">
        <v>16</v>
      </c>
      <c r="G132" s="2">
        <v>4.0999999999999996</v>
      </c>
      <c r="H132" s="2" t="s">
        <v>62</v>
      </c>
      <c r="I132" s="2">
        <v>2.73</v>
      </c>
      <c r="J132" s="2">
        <v>26</v>
      </c>
      <c r="K132" s="2">
        <v>24</v>
      </c>
      <c r="L132" s="2">
        <v>24</v>
      </c>
      <c r="M132" s="7">
        <f t="shared" si="0"/>
        <v>165.42500000000001</v>
      </c>
      <c r="N132" s="6">
        <f t="shared" si="29"/>
        <v>122.99999999999999</v>
      </c>
      <c r="O132" s="6">
        <f t="shared" si="30"/>
        <v>81.899999999999991</v>
      </c>
      <c r="P132" s="6">
        <f t="shared" si="31"/>
        <v>370.32499999999999</v>
      </c>
      <c r="Q132" s="23">
        <f>SUM((J132*E132)+(24*G132))/50</f>
        <v>4.6147999999999998</v>
      </c>
      <c r="R132" s="6">
        <f t="shared" si="32"/>
        <v>36.306372549019606</v>
      </c>
      <c r="S132" s="6">
        <f t="shared" si="33"/>
        <v>65.925714285714292</v>
      </c>
      <c r="T132" s="6">
        <f t="shared" si="45"/>
        <v>0.54</v>
      </c>
      <c r="U132" s="6">
        <f t="shared" si="46"/>
        <v>19.605441176470588</v>
      </c>
      <c r="V132" s="6">
        <f t="shared" si="47"/>
        <v>35.599885714285719</v>
      </c>
    </row>
    <row r="133" spans="2:22">
      <c r="B133" s="53"/>
      <c r="C133" s="2">
        <v>2</v>
      </c>
      <c r="D133" s="2" t="s">
        <v>14</v>
      </c>
      <c r="E133" s="2">
        <v>6.01</v>
      </c>
      <c r="F133" s="2" t="s">
        <v>60</v>
      </c>
      <c r="G133" s="2">
        <v>4.1500000000000004</v>
      </c>
      <c r="H133" s="2" t="s">
        <v>36</v>
      </c>
      <c r="I133" s="2">
        <v>3.13</v>
      </c>
      <c r="J133" s="2">
        <v>27</v>
      </c>
      <c r="K133" s="2">
        <v>23</v>
      </c>
      <c r="L133" s="2">
        <v>21</v>
      </c>
      <c r="M133" s="7">
        <f t="shared" si="0"/>
        <v>202.83749999999998</v>
      </c>
      <c r="N133" s="6">
        <f t="shared" si="29"/>
        <v>119.3125</v>
      </c>
      <c r="O133" s="6">
        <f t="shared" si="30"/>
        <v>82.162500000000009</v>
      </c>
      <c r="P133" s="6">
        <f t="shared" si="31"/>
        <v>404.3125</v>
      </c>
      <c r="Q133" s="23">
        <f t="shared" ref="Q133:Q149" si="52">SUM((J133*E133)+(23*G133))/50</f>
        <v>5.154399999999999</v>
      </c>
      <c r="R133" s="6">
        <f t="shared" si="32"/>
        <v>39.638480392156865</v>
      </c>
      <c r="S133" s="6">
        <f t="shared" si="33"/>
        <v>73.634285714285696</v>
      </c>
      <c r="T133" s="6">
        <f t="shared" si="45"/>
        <v>0.54</v>
      </c>
      <c r="U133" s="6">
        <f t="shared" si="46"/>
        <v>21.404779411764707</v>
      </c>
      <c r="V133" s="6">
        <f t="shared" si="47"/>
        <v>39.762514285714275</v>
      </c>
    </row>
    <row r="134" spans="2:22">
      <c r="B134" s="53"/>
      <c r="C134" s="2">
        <v>3</v>
      </c>
      <c r="D134" s="2" t="s">
        <v>11</v>
      </c>
      <c r="E134" s="2">
        <v>5.19</v>
      </c>
      <c r="F134" s="2" t="s">
        <v>61</v>
      </c>
      <c r="G134" s="2">
        <v>4.08</v>
      </c>
      <c r="H134" s="2" t="s">
        <v>39</v>
      </c>
      <c r="I134" s="2">
        <v>2.09</v>
      </c>
      <c r="J134" s="2">
        <v>28</v>
      </c>
      <c r="K134" s="2">
        <v>24</v>
      </c>
      <c r="L134" s="2">
        <v>19</v>
      </c>
      <c r="M134" s="7">
        <f t="shared" si="0"/>
        <v>181.65000000000003</v>
      </c>
      <c r="N134" s="6">
        <f t="shared" si="29"/>
        <v>122.4</v>
      </c>
      <c r="O134" s="6">
        <f t="shared" si="30"/>
        <v>49.637499999999989</v>
      </c>
      <c r="P134" s="6">
        <f t="shared" si="31"/>
        <v>353.68750000000006</v>
      </c>
      <c r="Q134" s="23">
        <f>SUM((J134*E134)+(22*G134))/50</f>
        <v>4.7016000000000009</v>
      </c>
      <c r="R134" s="6">
        <f t="shared" si="32"/>
        <v>34.67524509803922</v>
      </c>
      <c r="S134" s="6">
        <f t="shared" si="33"/>
        <v>67.165714285714301</v>
      </c>
      <c r="T134" s="6">
        <f t="shared" si="45"/>
        <v>0.54</v>
      </c>
      <c r="U134" s="6">
        <f t="shared" si="46"/>
        <v>18.724632352941178</v>
      </c>
      <c r="V134" s="6">
        <f t="shared" si="47"/>
        <v>36.269485714285722</v>
      </c>
    </row>
    <row r="135" spans="2:22">
      <c r="B135" s="53"/>
      <c r="C135" s="2">
        <v>4</v>
      </c>
      <c r="D135" s="2" t="s">
        <v>12</v>
      </c>
      <c r="E135" s="2">
        <v>5.37</v>
      </c>
      <c r="F135" s="2" t="s">
        <v>19</v>
      </c>
      <c r="G135" s="2">
        <v>3.99</v>
      </c>
      <c r="H135" s="2" t="s">
        <v>25</v>
      </c>
      <c r="I135" s="2">
        <v>2.61</v>
      </c>
      <c r="J135" s="2">
        <v>26</v>
      </c>
      <c r="K135" s="2">
        <v>28</v>
      </c>
      <c r="L135" s="2">
        <v>19</v>
      </c>
      <c r="M135" s="7">
        <f t="shared" si="0"/>
        <v>174.52500000000001</v>
      </c>
      <c r="N135" s="6">
        <f t="shared" ref="N135:N173" si="53">SUM((K135*G135)*1.25)</f>
        <v>139.65</v>
      </c>
      <c r="O135" s="6">
        <f t="shared" ref="O135:O173" si="54">SUM(L135*I135*1.25)</f>
        <v>61.987499999999997</v>
      </c>
      <c r="P135" s="6">
        <f t="shared" ref="P135:P173" si="55">SUM(M135+N135+O135)</f>
        <v>376.16250000000002</v>
      </c>
      <c r="Q135" s="23">
        <f>SUM((J135*E135)+(24*G135))/50</f>
        <v>4.7076000000000002</v>
      </c>
      <c r="R135" s="6">
        <f t="shared" ref="R135:R155" si="56">SUM((P135*100)/1020)</f>
        <v>36.878676470588232</v>
      </c>
      <c r="S135" s="6">
        <f t="shared" ref="S135:S155" si="57">SUM((Q135/7)*100)</f>
        <v>67.251428571428576</v>
      </c>
      <c r="T135" s="6">
        <f t="shared" ref="T135:T137" si="58">0.54</f>
        <v>0.54</v>
      </c>
      <c r="U135" s="6">
        <f t="shared" ref="U135:U137" si="59">SUM(R135*0.54)</f>
        <v>19.914485294117647</v>
      </c>
      <c r="V135" s="6">
        <f t="shared" ref="V135:V137" si="60">SUM(S135*0.54)</f>
        <v>36.315771428571431</v>
      </c>
    </row>
    <row r="136" spans="2:22">
      <c r="B136" s="53"/>
      <c r="C136" s="2">
        <v>5</v>
      </c>
      <c r="D136" s="2" t="s">
        <v>11</v>
      </c>
      <c r="E136" s="2">
        <v>5.84</v>
      </c>
      <c r="F136" s="2" t="s">
        <v>52</v>
      </c>
      <c r="G136" s="2">
        <v>4.22</v>
      </c>
      <c r="H136" s="2" t="s">
        <v>63</v>
      </c>
      <c r="I136" s="2">
        <v>2.8</v>
      </c>
      <c r="J136" s="2">
        <v>28</v>
      </c>
      <c r="K136" s="2">
        <v>25</v>
      </c>
      <c r="L136" s="2">
        <v>23</v>
      </c>
      <c r="M136" s="7">
        <f t="shared" si="0"/>
        <v>204.39999999999998</v>
      </c>
      <c r="N136" s="6">
        <f t="shared" si="53"/>
        <v>131.875</v>
      </c>
      <c r="O136" s="6">
        <f t="shared" si="54"/>
        <v>80.499999999999986</v>
      </c>
      <c r="P136" s="6">
        <f t="shared" si="55"/>
        <v>416.77499999999998</v>
      </c>
      <c r="Q136" s="23">
        <f>SUM((J136*E136)+(22*G136))/50</f>
        <v>5.1271999999999993</v>
      </c>
      <c r="R136" s="6">
        <f t="shared" si="56"/>
        <v>40.860294117647058</v>
      </c>
      <c r="S136" s="6">
        <f t="shared" si="57"/>
        <v>73.245714285714286</v>
      </c>
      <c r="T136" s="6">
        <f t="shared" si="58"/>
        <v>0.54</v>
      </c>
      <c r="U136" s="6">
        <f t="shared" si="59"/>
        <v>22.064558823529413</v>
      </c>
      <c r="V136" s="6">
        <f t="shared" si="60"/>
        <v>39.552685714285715</v>
      </c>
    </row>
    <row r="137" spans="2:22">
      <c r="B137" s="54"/>
      <c r="C137" s="2">
        <v>6</v>
      </c>
      <c r="D137" s="2" t="s">
        <v>14</v>
      </c>
      <c r="E137" s="2">
        <v>5.68</v>
      </c>
      <c r="F137" s="2" t="s">
        <v>27</v>
      </c>
      <c r="G137" s="2">
        <v>4.07</v>
      </c>
      <c r="H137" s="2" t="s">
        <v>44</v>
      </c>
      <c r="I137" s="2">
        <v>3.17</v>
      </c>
      <c r="J137" s="2">
        <v>27</v>
      </c>
      <c r="K137" s="2">
        <v>26</v>
      </c>
      <c r="L137" s="2">
        <v>18</v>
      </c>
      <c r="M137" s="7">
        <f t="shared" si="0"/>
        <v>191.7</v>
      </c>
      <c r="N137" s="6">
        <f t="shared" si="53"/>
        <v>132.27500000000001</v>
      </c>
      <c r="O137" s="6">
        <f t="shared" si="54"/>
        <v>71.325000000000003</v>
      </c>
      <c r="P137" s="6">
        <f t="shared" si="55"/>
        <v>395.3</v>
      </c>
      <c r="Q137" s="23">
        <f t="shared" si="52"/>
        <v>4.9394</v>
      </c>
      <c r="R137" s="6">
        <f t="shared" si="56"/>
        <v>38.754901960784316</v>
      </c>
      <c r="S137" s="6">
        <f t="shared" si="57"/>
        <v>70.562857142857141</v>
      </c>
      <c r="T137" s="6">
        <f t="shared" si="58"/>
        <v>0.54</v>
      </c>
      <c r="U137" s="6">
        <f t="shared" si="59"/>
        <v>20.927647058823531</v>
      </c>
      <c r="V137" s="6">
        <f t="shared" si="60"/>
        <v>38.103942857142862</v>
      </c>
    </row>
    <row r="138" spans="2:22">
      <c r="B138" s="55">
        <v>23</v>
      </c>
      <c r="C138" s="30">
        <v>1</v>
      </c>
      <c r="D138" s="30" t="s">
        <v>13</v>
      </c>
      <c r="E138" s="30">
        <v>5.81</v>
      </c>
      <c r="F138" s="30" t="s">
        <v>17</v>
      </c>
      <c r="G138" s="30">
        <v>4.01</v>
      </c>
      <c r="H138" s="30" t="s">
        <v>57</v>
      </c>
      <c r="I138" s="30">
        <v>3.57</v>
      </c>
      <c r="J138" s="30">
        <v>25</v>
      </c>
      <c r="K138" s="30">
        <v>27</v>
      </c>
      <c r="L138" s="30">
        <v>21</v>
      </c>
      <c r="M138" s="29">
        <f t="shared" si="0"/>
        <v>181.5625</v>
      </c>
      <c r="N138" s="29">
        <f t="shared" si="53"/>
        <v>135.33750000000001</v>
      </c>
      <c r="O138" s="29">
        <f t="shared" si="54"/>
        <v>93.712500000000006</v>
      </c>
      <c r="P138" s="29">
        <f t="shared" si="55"/>
        <v>410.61249999999995</v>
      </c>
      <c r="Q138" s="31">
        <f>SUM((J138*E138)+(25*G138))/50</f>
        <v>4.91</v>
      </c>
      <c r="R138" s="29">
        <f t="shared" si="56"/>
        <v>40.256127450980387</v>
      </c>
      <c r="S138" s="29">
        <f t="shared" si="57"/>
        <v>70.142857142857139</v>
      </c>
      <c r="T138" s="29">
        <f>0.5</f>
        <v>0.5</v>
      </c>
      <c r="U138" s="29">
        <f>SUM(R138*0.5)</f>
        <v>20.128063725490193</v>
      </c>
      <c r="V138" s="29">
        <f>SUM(S138*0.5)</f>
        <v>35.071428571428569</v>
      </c>
    </row>
    <row r="139" spans="2:22">
      <c r="B139" s="56"/>
      <c r="C139" s="30">
        <v>2</v>
      </c>
      <c r="D139" s="30" t="s">
        <v>12</v>
      </c>
      <c r="E139" s="30">
        <v>6.01</v>
      </c>
      <c r="F139" s="30" t="s">
        <v>28</v>
      </c>
      <c r="G139" s="30">
        <v>4.9800000000000004</v>
      </c>
      <c r="H139" s="30" t="s">
        <v>34</v>
      </c>
      <c r="I139" s="30">
        <v>3.12</v>
      </c>
      <c r="J139" s="30">
        <v>26</v>
      </c>
      <c r="K139" s="30">
        <v>24</v>
      </c>
      <c r="L139" s="30">
        <v>24</v>
      </c>
      <c r="M139" s="29">
        <f t="shared" si="0"/>
        <v>195.32499999999999</v>
      </c>
      <c r="N139" s="29">
        <f t="shared" si="53"/>
        <v>149.4</v>
      </c>
      <c r="O139" s="29">
        <f t="shared" si="54"/>
        <v>93.6</v>
      </c>
      <c r="P139" s="29">
        <f t="shared" si="55"/>
        <v>438.32500000000005</v>
      </c>
      <c r="Q139" s="31">
        <f>SUM((J139*E139)+(24*G139))/50</f>
        <v>5.5155999999999992</v>
      </c>
      <c r="R139" s="29">
        <f t="shared" si="56"/>
        <v>42.973039215686285</v>
      </c>
      <c r="S139" s="29">
        <f t="shared" si="57"/>
        <v>78.794285714285706</v>
      </c>
      <c r="T139" s="29">
        <f t="shared" ref="T139:T161" si="61">0.5</f>
        <v>0.5</v>
      </c>
      <c r="U139" s="29">
        <f t="shared" ref="U139:U143" si="62">SUM(R139*0.5)</f>
        <v>21.486519607843142</v>
      </c>
      <c r="V139" s="29">
        <f t="shared" ref="V139:V143" si="63">SUM(S139*0.5)</f>
        <v>39.397142857142853</v>
      </c>
    </row>
    <row r="140" spans="2:22">
      <c r="B140" s="56"/>
      <c r="C140" s="30">
        <v>3</v>
      </c>
      <c r="D140" s="30" t="s">
        <v>12</v>
      </c>
      <c r="E140" s="30">
        <v>5.97</v>
      </c>
      <c r="F140" s="30" t="s">
        <v>16</v>
      </c>
      <c r="G140" s="30">
        <v>4.49</v>
      </c>
      <c r="H140" s="30" t="s">
        <v>55</v>
      </c>
      <c r="I140" s="30">
        <v>3.36</v>
      </c>
      <c r="J140" s="30">
        <v>26</v>
      </c>
      <c r="K140" s="30">
        <v>25</v>
      </c>
      <c r="L140" s="30">
        <v>21</v>
      </c>
      <c r="M140" s="29">
        <f t="shared" si="0"/>
        <v>194.02500000000001</v>
      </c>
      <c r="N140" s="29">
        <f t="shared" si="53"/>
        <v>140.3125</v>
      </c>
      <c r="O140" s="29">
        <f t="shared" si="54"/>
        <v>88.2</v>
      </c>
      <c r="P140" s="29">
        <f t="shared" si="55"/>
        <v>422.53749999999997</v>
      </c>
      <c r="Q140" s="31">
        <f>SUM((J140*E140)+(24*G140))/50</f>
        <v>5.2596000000000007</v>
      </c>
      <c r="R140" s="29">
        <f t="shared" si="56"/>
        <v>41.425245098039213</v>
      </c>
      <c r="S140" s="29">
        <f t="shared" si="57"/>
        <v>75.137142857142862</v>
      </c>
      <c r="T140" s="29">
        <f t="shared" si="61"/>
        <v>0.5</v>
      </c>
      <c r="U140" s="29">
        <f t="shared" si="62"/>
        <v>20.712622549019606</v>
      </c>
      <c r="V140" s="29">
        <f t="shared" si="63"/>
        <v>37.568571428571431</v>
      </c>
    </row>
    <row r="141" spans="2:22">
      <c r="B141" s="56"/>
      <c r="C141" s="30">
        <v>4</v>
      </c>
      <c r="D141" s="30" t="s">
        <v>13</v>
      </c>
      <c r="E141" s="30">
        <v>5.45</v>
      </c>
      <c r="F141" s="30" t="s">
        <v>32</v>
      </c>
      <c r="G141" s="30">
        <v>4.2300000000000004</v>
      </c>
      <c r="H141" s="30" t="s">
        <v>21</v>
      </c>
      <c r="I141" s="30">
        <v>2.4900000000000002</v>
      </c>
      <c r="J141" s="30">
        <v>25</v>
      </c>
      <c r="K141" s="30">
        <v>26</v>
      </c>
      <c r="L141" s="30">
        <v>22</v>
      </c>
      <c r="M141" s="29">
        <f t="shared" si="0"/>
        <v>170.3125</v>
      </c>
      <c r="N141" s="29">
        <f t="shared" si="53"/>
        <v>137.47500000000002</v>
      </c>
      <c r="O141" s="29">
        <f t="shared" si="54"/>
        <v>68.474999999999994</v>
      </c>
      <c r="P141" s="29">
        <f t="shared" si="55"/>
        <v>376.26250000000005</v>
      </c>
      <c r="Q141" s="31">
        <f>SUM((J141*E141)+(25*G141))/50</f>
        <v>4.84</v>
      </c>
      <c r="R141" s="29">
        <f t="shared" si="56"/>
        <v>36.888480392156872</v>
      </c>
      <c r="S141" s="29">
        <f t="shared" si="57"/>
        <v>69.142857142857139</v>
      </c>
      <c r="T141" s="29">
        <f t="shared" si="61"/>
        <v>0.5</v>
      </c>
      <c r="U141" s="29">
        <f t="shared" si="62"/>
        <v>18.444240196078436</v>
      </c>
      <c r="V141" s="29">
        <f t="shared" si="63"/>
        <v>34.571428571428569</v>
      </c>
    </row>
    <row r="142" spans="2:22">
      <c r="B142" s="56"/>
      <c r="C142" s="30">
        <v>5</v>
      </c>
      <c r="D142" s="30" t="s">
        <v>13</v>
      </c>
      <c r="E142" s="30">
        <v>5.39</v>
      </c>
      <c r="F142" s="30" t="s">
        <v>17</v>
      </c>
      <c r="G142" s="30">
        <v>4.84</v>
      </c>
      <c r="H142" s="30" t="s">
        <v>24</v>
      </c>
      <c r="I142" s="30">
        <v>3.82</v>
      </c>
      <c r="J142" s="30">
        <v>25</v>
      </c>
      <c r="K142" s="30">
        <v>27</v>
      </c>
      <c r="L142" s="30">
        <v>20</v>
      </c>
      <c r="M142" s="29">
        <f t="shared" si="0"/>
        <v>168.4375</v>
      </c>
      <c r="N142" s="29">
        <f t="shared" si="53"/>
        <v>163.35000000000002</v>
      </c>
      <c r="O142" s="29">
        <f t="shared" si="54"/>
        <v>95.499999999999986</v>
      </c>
      <c r="P142" s="29">
        <f t="shared" si="55"/>
        <v>427.28750000000002</v>
      </c>
      <c r="Q142" s="31">
        <f>SUM((J142*E142)+(25*G142))/50</f>
        <v>5.1150000000000002</v>
      </c>
      <c r="R142" s="29">
        <f t="shared" si="56"/>
        <v>41.890931372549019</v>
      </c>
      <c r="S142" s="29">
        <f t="shared" si="57"/>
        <v>73.071428571428569</v>
      </c>
      <c r="T142" s="29">
        <f t="shared" si="61"/>
        <v>0.5</v>
      </c>
      <c r="U142" s="29">
        <f t="shared" si="62"/>
        <v>20.94546568627451</v>
      </c>
      <c r="V142" s="29">
        <f t="shared" si="63"/>
        <v>36.535714285714285</v>
      </c>
    </row>
    <row r="143" spans="2:22">
      <c r="B143" s="57"/>
      <c r="C143" s="30">
        <v>6</v>
      </c>
      <c r="D143" s="30" t="s">
        <v>13</v>
      </c>
      <c r="E143" s="30">
        <v>5.75</v>
      </c>
      <c r="F143" s="30" t="s">
        <v>64</v>
      </c>
      <c r="G143" s="30">
        <v>4.32</v>
      </c>
      <c r="H143" s="30" t="s">
        <v>34</v>
      </c>
      <c r="I143" s="30">
        <v>2.97</v>
      </c>
      <c r="J143" s="30">
        <v>25</v>
      </c>
      <c r="K143" s="30">
        <v>25</v>
      </c>
      <c r="L143" s="30">
        <v>24</v>
      </c>
      <c r="M143" s="29">
        <f t="shared" si="0"/>
        <v>179.6875</v>
      </c>
      <c r="N143" s="29">
        <f t="shared" si="53"/>
        <v>135</v>
      </c>
      <c r="O143" s="29">
        <f t="shared" si="54"/>
        <v>89.1</v>
      </c>
      <c r="P143" s="29">
        <f t="shared" si="55"/>
        <v>403.78750000000002</v>
      </c>
      <c r="Q143" s="31">
        <f>SUM((J143*E143)+(25*G143))/50</f>
        <v>5.0350000000000001</v>
      </c>
      <c r="R143" s="29">
        <f t="shared" si="56"/>
        <v>39.587009803921568</v>
      </c>
      <c r="S143" s="29">
        <f t="shared" si="57"/>
        <v>71.928571428571431</v>
      </c>
      <c r="T143" s="29">
        <f t="shared" si="61"/>
        <v>0.5</v>
      </c>
      <c r="U143" s="29">
        <f t="shared" si="62"/>
        <v>19.793504901960784</v>
      </c>
      <c r="V143" s="29">
        <f t="shared" si="63"/>
        <v>35.964285714285715</v>
      </c>
    </row>
    <row r="144" spans="2:22">
      <c r="B144" s="52">
        <v>24</v>
      </c>
      <c r="C144" s="2">
        <v>1</v>
      </c>
      <c r="D144" s="2" t="s">
        <v>14</v>
      </c>
      <c r="E144" s="2">
        <v>5.89</v>
      </c>
      <c r="F144" s="2" t="s">
        <v>60</v>
      </c>
      <c r="G144" s="2">
        <v>3.88</v>
      </c>
      <c r="H144" s="2" t="s">
        <v>36</v>
      </c>
      <c r="I144" s="2">
        <v>3.15</v>
      </c>
      <c r="J144" s="2">
        <v>27</v>
      </c>
      <c r="K144" s="2">
        <v>23</v>
      </c>
      <c r="L144" s="2">
        <v>21</v>
      </c>
      <c r="M144" s="7">
        <f t="shared" si="0"/>
        <v>198.78749999999999</v>
      </c>
      <c r="N144" s="6">
        <f t="shared" si="53"/>
        <v>111.55</v>
      </c>
      <c r="O144" s="6">
        <f t="shared" si="54"/>
        <v>82.687499999999986</v>
      </c>
      <c r="P144" s="6">
        <f t="shared" si="55"/>
        <v>393.02499999999998</v>
      </c>
      <c r="Q144" s="23">
        <f>SUM((J144*E144)+(24*G144))/50</f>
        <v>5.0430000000000001</v>
      </c>
      <c r="R144" s="6">
        <f t="shared" si="56"/>
        <v>38.531862745098039</v>
      </c>
      <c r="S144" s="6">
        <f t="shared" si="57"/>
        <v>72.042857142857144</v>
      </c>
      <c r="T144" s="29">
        <f t="shared" si="61"/>
        <v>0.5</v>
      </c>
      <c r="U144" s="29">
        <f t="shared" ref="U144:U161" si="64">SUM(R144*0.5)</f>
        <v>19.265931372549019</v>
      </c>
      <c r="V144" s="29">
        <f t="shared" ref="V144:V161" si="65">SUM(S144*0.5)</f>
        <v>36.021428571428572</v>
      </c>
    </row>
    <row r="145" spans="2:22">
      <c r="B145" s="53"/>
      <c r="C145" s="2">
        <v>2</v>
      </c>
      <c r="D145" s="2" t="s">
        <v>12</v>
      </c>
      <c r="E145" s="2">
        <v>5.56</v>
      </c>
      <c r="F145" s="2" t="s">
        <v>37</v>
      </c>
      <c r="G145" s="2">
        <v>4.01</v>
      </c>
      <c r="H145" s="2" t="s">
        <v>65</v>
      </c>
      <c r="I145" s="2">
        <v>2.39</v>
      </c>
      <c r="J145" s="2">
        <v>26</v>
      </c>
      <c r="K145" s="2">
        <v>26</v>
      </c>
      <c r="L145" s="2">
        <v>18</v>
      </c>
      <c r="M145" s="7">
        <f t="shared" si="0"/>
        <v>180.7</v>
      </c>
      <c r="N145" s="6">
        <f t="shared" si="53"/>
        <v>130.32499999999999</v>
      </c>
      <c r="O145" s="6">
        <f t="shared" si="54"/>
        <v>53.775000000000006</v>
      </c>
      <c r="P145" s="6">
        <f t="shared" si="55"/>
        <v>364.79999999999995</v>
      </c>
      <c r="Q145" s="23">
        <f>SUM((J145*E145)+(24*G145))/50</f>
        <v>4.8159999999999998</v>
      </c>
      <c r="R145" s="6">
        <f t="shared" si="56"/>
        <v>35.764705882352935</v>
      </c>
      <c r="S145" s="6">
        <f t="shared" si="57"/>
        <v>68.8</v>
      </c>
      <c r="T145" s="29">
        <f t="shared" si="61"/>
        <v>0.5</v>
      </c>
      <c r="U145" s="29">
        <f t="shared" si="64"/>
        <v>17.882352941176467</v>
      </c>
      <c r="V145" s="29">
        <f t="shared" si="65"/>
        <v>34.4</v>
      </c>
    </row>
    <row r="146" spans="2:22">
      <c r="B146" s="53"/>
      <c r="C146" s="2">
        <v>3</v>
      </c>
      <c r="D146" s="2" t="s">
        <v>12</v>
      </c>
      <c r="E146" s="2">
        <v>5.97</v>
      </c>
      <c r="F146" s="2" t="s">
        <v>42</v>
      </c>
      <c r="G146" s="2">
        <v>4.87</v>
      </c>
      <c r="H146" s="2" t="s">
        <v>35</v>
      </c>
      <c r="I146" s="2">
        <v>3.83</v>
      </c>
      <c r="J146" s="2">
        <v>26</v>
      </c>
      <c r="K146" s="2">
        <v>27</v>
      </c>
      <c r="L146" s="2">
        <v>19</v>
      </c>
      <c r="M146" s="7">
        <f t="shared" si="0"/>
        <v>194.02500000000001</v>
      </c>
      <c r="N146" s="6">
        <f t="shared" si="53"/>
        <v>164.36250000000001</v>
      </c>
      <c r="O146" s="6">
        <f t="shared" si="54"/>
        <v>90.962499999999991</v>
      </c>
      <c r="P146" s="6">
        <f t="shared" si="55"/>
        <v>449.35</v>
      </c>
      <c r="Q146" s="23">
        <f>SUM((J146*E146)+(24*G146))/50</f>
        <v>5.4420000000000002</v>
      </c>
      <c r="R146" s="6">
        <f t="shared" si="56"/>
        <v>44.053921568627452</v>
      </c>
      <c r="S146" s="6">
        <f t="shared" si="57"/>
        <v>77.742857142857147</v>
      </c>
      <c r="T146" s="29">
        <f t="shared" si="61"/>
        <v>0.5</v>
      </c>
      <c r="U146" s="29">
        <f t="shared" si="64"/>
        <v>22.026960784313726</v>
      </c>
      <c r="V146" s="29">
        <f t="shared" si="65"/>
        <v>38.871428571428574</v>
      </c>
    </row>
    <row r="147" spans="2:22">
      <c r="B147" s="53"/>
      <c r="C147" s="2">
        <v>4</v>
      </c>
      <c r="D147" s="2" t="s">
        <v>13</v>
      </c>
      <c r="E147" s="2">
        <v>5.88</v>
      </c>
      <c r="F147" s="2" t="s">
        <v>47</v>
      </c>
      <c r="G147" s="2">
        <v>4.03</v>
      </c>
      <c r="H147" s="2" t="s">
        <v>50</v>
      </c>
      <c r="I147" s="2">
        <v>2.98</v>
      </c>
      <c r="J147" s="2">
        <v>25</v>
      </c>
      <c r="K147" s="2">
        <v>29</v>
      </c>
      <c r="L147" s="2">
        <v>17</v>
      </c>
      <c r="M147" s="7">
        <f t="shared" si="0"/>
        <v>183.75</v>
      </c>
      <c r="N147" s="6">
        <f t="shared" si="53"/>
        <v>146.08750000000001</v>
      </c>
      <c r="O147" s="6">
        <f t="shared" si="54"/>
        <v>63.324999999999996</v>
      </c>
      <c r="P147" s="6">
        <f t="shared" si="55"/>
        <v>393.16249999999997</v>
      </c>
      <c r="Q147" s="23">
        <f>SUM((J147*E147)+(25*G147))/50</f>
        <v>4.9550000000000001</v>
      </c>
      <c r="R147" s="6">
        <f t="shared" si="56"/>
        <v>38.545343137254903</v>
      </c>
      <c r="S147" s="6">
        <f t="shared" si="57"/>
        <v>70.785714285714292</v>
      </c>
      <c r="T147" s="29">
        <f t="shared" si="61"/>
        <v>0.5</v>
      </c>
      <c r="U147" s="29">
        <f t="shared" si="64"/>
        <v>19.272671568627452</v>
      </c>
      <c r="V147" s="29">
        <f t="shared" si="65"/>
        <v>35.392857142857146</v>
      </c>
    </row>
    <row r="148" spans="2:22">
      <c r="B148" s="53"/>
      <c r="C148" s="2">
        <v>5</v>
      </c>
      <c r="D148" s="2" t="s">
        <v>12</v>
      </c>
      <c r="E148" s="2">
        <v>5.98</v>
      </c>
      <c r="F148" s="2" t="s">
        <v>42</v>
      </c>
      <c r="G148" s="2">
        <v>3.79</v>
      </c>
      <c r="H148" s="2" t="s">
        <v>35</v>
      </c>
      <c r="I148" s="2">
        <v>3.75</v>
      </c>
      <c r="J148" s="2">
        <v>26</v>
      </c>
      <c r="K148" s="2">
        <v>27</v>
      </c>
      <c r="L148" s="2">
        <v>19</v>
      </c>
      <c r="M148" s="7">
        <f t="shared" si="0"/>
        <v>194.35000000000002</v>
      </c>
      <c r="N148" s="6">
        <f t="shared" si="53"/>
        <v>127.91249999999999</v>
      </c>
      <c r="O148" s="6">
        <f t="shared" si="54"/>
        <v>89.0625</v>
      </c>
      <c r="P148" s="6">
        <f t="shared" si="55"/>
        <v>411.32500000000005</v>
      </c>
      <c r="Q148" s="23">
        <f>SUM((J148*E148)+(24*G148))/50</f>
        <v>4.9288000000000007</v>
      </c>
      <c r="R148" s="6">
        <f t="shared" si="56"/>
        <v>40.325980392156872</v>
      </c>
      <c r="S148" s="6">
        <f t="shared" si="57"/>
        <v>70.411428571428587</v>
      </c>
      <c r="T148" s="29">
        <f t="shared" si="61"/>
        <v>0.5</v>
      </c>
      <c r="U148" s="29">
        <f t="shared" si="64"/>
        <v>20.162990196078436</v>
      </c>
      <c r="V148" s="29">
        <f t="shared" si="65"/>
        <v>35.205714285714294</v>
      </c>
    </row>
    <row r="149" spans="2:22">
      <c r="B149" s="54"/>
      <c r="C149" s="2">
        <v>6</v>
      </c>
      <c r="D149" s="2" t="s">
        <v>14</v>
      </c>
      <c r="E149" s="2">
        <v>5.05</v>
      </c>
      <c r="F149" s="2" t="s">
        <v>38</v>
      </c>
      <c r="G149" s="2">
        <v>4.05</v>
      </c>
      <c r="H149" s="2" t="s">
        <v>41</v>
      </c>
      <c r="I149" s="2">
        <v>3.11</v>
      </c>
      <c r="J149" s="2">
        <v>27</v>
      </c>
      <c r="K149" s="2">
        <v>24</v>
      </c>
      <c r="L149" s="2">
        <v>19</v>
      </c>
      <c r="M149" s="7">
        <f t="shared" si="0"/>
        <v>170.4375</v>
      </c>
      <c r="N149" s="6">
        <f t="shared" si="53"/>
        <v>121.49999999999999</v>
      </c>
      <c r="O149" s="6">
        <f t="shared" si="54"/>
        <v>73.862499999999997</v>
      </c>
      <c r="P149" s="6">
        <f t="shared" si="55"/>
        <v>365.8</v>
      </c>
      <c r="Q149" s="23">
        <f t="shared" si="52"/>
        <v>4.59</v>
      </c>
      <c r="R149" s="6">
        <f t="shared" si="56"/>
        <v>35.862745098039213</v>
      </c>
      <c r="S149" s="6">
        <f t="shared" si="57"/>
        <v>65.571428571428569</v>
      </c>
      <c r="T149" s="29">
        <f t="shared" si="61"/>
        <v>0.5</v>
      </c>
      <c r="U149" s="29">
        <f t="shared" si="64"/>
        <v>17.931372549019606</v>
      </c>
      <c r="V149" s="29">
        <f t="shared" si="65"/>
        <v>32.785714285714285</v>
      </c>
    </row>
    <row r="150" spans="2:22">
      <c r="B150" s="52">
        <v>25</v>
      </c>
      <c r="C150" s="2">
        <v>1</v>
      </c>
      <c r="D150" s="2" t="s">
        <v>13</v>
      </c>
      <c r="E150" s="2">
        <v>6.31</v>
      </c>
      <c r="F150" s="2" t="s">
        <v>30</v>
      </c>
      <c r="G150" s="2">
        <v>4.01</v>
      </c>
      <c r="H150" s="2" t="s">
        <v>51</v>
      </c>
      <c r="I150" s="2">
        <v>3.05</v>
      </c>
      <c r="J150" s="2">
        <v>25</v>
      </c>
      <c r="K150" s="2">
        <v>28</v>
      </c>
      <c r="L150" s="2">
        <v>17</v>
      </c>
      <c r="M150" s="7">
        <f t="shared" si="0"/>
        <v>197.1875</v>
      </c>
      <c r="N150" s="6">
        <f t="shared" si="53"/>
        <v>140.35</v>
      </c>
      <c r="O150" s="6">
        <f t="shared" si="54"/>
        <v>64.8125</v>
      </c>
      <c r="P150" s="6">
        <f t="shared" si="55"/>
        <v>402.35</v>
      </c>
      <c r="Q150" s="23">
        <f t="shared" ref="Q150:Q155" si="66">SUM((J150*E150)+(25*G150))/50</f>
        <v>5.16</v>
      </c>
      <c r="R150" s="6">
        <f t="shared" si="56"/>
        <v>39.446078431372548</v>
      </c>
      <c r="S150" s="6">
        <f t="shared" si="57"/>
        <v>73.714285714285722</v>
      </c>
      <c r="T150" s="29">
        <f t="shared" si="61"/>
        <v>0.5</v>
      </c>
      <c r="U150" s="29">
        <f t="shared" si="64"/>
        <v>19.723039215686274</v>
      </c>
      <c r="V150" s="29">
        <f t="shared" si="65"/>
        <v>36.857142857142861</v>
      </c>
    </row>
    <row r="151" spans="2:22">
      <c r="B151" s="53"/>
      <c r="C151" s="2">
        <v>2</v>
      </c>
      <c r="D151" s="2" t="s">
        <v>13</v>
      </c>
      <c r="E151" s="2">
        <v>6.27</v>
      </c>
      <c r="F151" s="2" t="s">
        <v>32</v>
      </c>
      <c r="G151" s="2">
        <v>3.99</v>
      </c>
      <c r="H151" s="2" t="s">
        <v>55</v>
      </c>
      <c r="I151" s="2">
        <v>3.04</v>
      </c>
      <c r="J151" s="2">
        <v>25</v>
      </c>
      <c r="K151" s="2">
        <v>26</v>
      </c>
      <c r="L151" s="2">
        <v>19</v>
      </c>
      <c r="M151" s="7">
        <f t="shared" si="0"/>
        <v>195.9375</v>
      </c>
      <c r="N151" s="6">
        <f t="shared" si="53"/>
        <v>129.67500000000001</v>
      </c>
      <c r="O151" s="6">
        <f t="shared" si="54"/>
        <v>72.2</v>
      </c>
      <c r="P151" s="6">
        <f t="shared" si="55"/>
        <v>397.8125</v>
      </c>
      <c r="Q151" s="23">
        <f t="shared" si="66"/>
        <v>5.13</v>
      </c>
      <c r="R151" s="6">
        <f t="shared" si="56"/>
        <v>39.001225490196077</v>
      </c>
      <c r="S151" s="6">
        <f t="shared" si="57"/>
        <v>73.285714285714292</v>
      </c>
      <c r="T151" s="29">
        <f t="shared" si="61"/>
        <v>0.5</v>
      </c>
      <c r="U151" s="29">
        <f t="shared" si="64"/>
        <v>19.500612745098039</v>
      </c>
      <c r="V151" s="29">
        <f t="shared" si="65"/>
        <v>36.642857142857146</v>
      </c>
    </row>
    <row r="152" spans="2:22">
      <c r="B152" s="53"/>
      <c r="C152" s="2">
        <v>3</v>
      </c>
      <c r="D152" s="2" t="s">
        <v>13</v>
      </c>
      <c r="E152" s="2">
        <v>6.27</v>
      </c>
      <c r="F152" s="2" t="s">
        <v>47</v>
      </c>
      <c r="G152" s="2">
        <v>4.12</v>
      </c>
      <c r="H152" s="2" t="s">
        <v>50</v>
      </c>
      <c r="I152" s="2">
        <v>3.07</v>
      </c>
      <c r="J152" s="2">
        <v>25</v>
      </c>
      <c r="K152" s="2">
        <v>29</v>
      </c>
      <c r="L152" s="2">
        <v>17</v>
      </c>
      <c r="M152" s="7">
        <f t="shared" si="0"/>
        <v>195.9375</v>
      </c>
      <c r="N152" s="6">
        <f t="shared" si="53"/>
        <v>149.35</v>
      </c>
      <c r="O152" s="6">
        <f t="shared" si="54"/>
        <v>65.237499999999997</v>
      </c>
      <c r="P152" s="6">
        <f t="shared" si="55"/>
        <v>410.52500000000003</v>
      </c>
      <c r="Q152" s="23">
        <f t="shared" si="66"/>
        <v>5.1950000000000003</v>
      </c>
      <c r="R152" s="6">
        <f t="shared" si="56"/>
        <v>40.247549019607845</v>
      </c>
      <c r="S152" s="6">
        <f t="shared" si="57"/>
        <v>74.214285714285722</v>
      </c>
      <c r="T152" s="29">
        <f t="shared" si="61"/>
        <v>0.5</v>
      </c>
      <c r="U152" s="29">
        <f t="shared" si="64"/>
        <v>20.123774509803923</v>
      </c>
      <c r="V152" s="29">
        <f t="shared" si="65"/>
        <v>37.107142857142861</v>
      </c>
    </row>
    <row r="153" spans="2:22">
      <c r="B153" s="53"/>
      <c r="C153" s="2">
        <v>4</v>
      </c>
      <c r="D153" s="2" t="s">
        <v>13</v>
      </c>
      <c r="E153" s="2">
        <v>6.29</v>
      </c>
      <c r="F153" s="2" t="s">
        <v>17</v>
      </c>
      <c r="G153" s="2">
        <v>4.09</v>
      </c>
      <c r="H153" s="2" t="s">
        <v>23</v>
      </c>
      <c r="I153" s="2">
        <v>2.99</v>
      </c>
      <c r="J153" s="2">
        <v>25</v>
      </c>
      <c r="K153" s="2">
        <v>27</v>
      </c>
      <c r="L153" s="2">
        <v>22</v>
      </c>
      <c r="M153" s="7">
        <f t="shared" si="0"/>
        <v>196.5625</v>
      </c>
      <c r="N153" s="6">
        <f t="shared" si="53"/>
        <v>138.03749999999999</v>
      </c>
      <c r="O153" s="6">
        <f t="shared" si="54"/>
        <v>82.224999999999994</v>
      </c>
      <c r="P153" s="6">
        <f t="shared" si="55"/>
        <v>416.82500000000005</v>
      </c>
      <c r="Q153" s="23">
        <f t="shared" si="66"/>
        <v>5.19</v>
      </c>
      <c r="R153" s="6">
        <f t="shared" si="56"/>
        <v>40.865196078431381</v>
      </c>
      <c r="S153" s="6">
        <f t="shared" si="57"/>
        <v>74.142857142857139</v>
      </c>
      <c r="T153" s="29">
        <f t="shared" si="61"/>
        <v>0.5</v>
      </c>
      <c r="U153" s="29">
        <f t="shared" si="64"/>
        <v>20.432598039215691</v>
      </c>
      <c r="V153" s="29">
        <f t="shared" si="65"/>
        <v>37.071428571428569</v>
      </c>
    </row>
    <row r="154" spans="2:22">
      <c r="B154" s="53"/>
      <c r="C154" s="2">
        <v>5</v>
      </c>
      <c r="D154" s="2" t="s">
        <v>13</v>
      </c>
      <c r="E154" s="2">
        <v>6.29</v>
      </c>
      <c r="F154" s="2" t="s">
        <v>30</v>
      </c>
      <c r="G154" s="2">
        <v>4.08</v>
      </c>
      <c r="H154" s="2" t="s">
        <v>63</v>
      </c>
      <c r="I154" s="2">
        <v>2.89</v>
      </c>
      <c r="J154" s="2">
        <v>25</v>
      </c>
      <c r="K154" s="2">
        <v>28</v>
      </c>
      <c r="L154" s="2">
        <v>23</v>
      </c>
      <c r="M154" s="7">
        <f t="shared" si="0"/>
        <v>196.5625</v>
      </c>
      <c r="N154" s="6">
        <f t="shared" si="53"/>
        <v>142.80000000000001</v>
      </c>
      <c r="O154" s="6">
        <f t="shared" si="54"/>
        <v>83.087500000000006</v>
      </c>
      <c r="P154" s="6">
        <f t="shared" si="55"/>
        <v>422.45000000000005</v>
      </c>
      <c r="Q154" s="23">
        <f t="shared" si="66"/>
        <v>5.1849999999999996</v>
      </c>
      <c r="R154" s="6">
        <f t="shared" si="56"/>
        <v>41.416666666666671</v>
      </c>
      <c r="S154" s="6">
        <f t="shared" si="57"/>
        <v>74.071428571428569</v>
      </c>
      <c r="T154" s="29">
        <f t="shared" si="61"/>
        <v>0.5</v>
      </c>
      <c r="U154" s="29">
        <f t="shared" si="64"/>
        <v>20.708333333333336</v>
      </c>
      <c r="V154" s="29">
        <f t="shared" si="65"/>
        <v>37.035714285714285</v>
      </c>
    </row>
    <row r="155" spans="2:22">
      <c r="B155" s="54"/>
      <c r="C155" s="2">
        <v>6</v>
      </c>
      <c r="D155" s="2" t="s">
        <v>13</v>
      </c>
      <c r="E155" s="2">
        <v>6.24</v>
      </c>
      <c r="F155" s="2" t="s">
        <v>30</v>
      </c>
      <c r="G155" s="2">
        <v>4.1100000000000003</v>
      </c>
      <c r="H155" s="2" t="s">
        <v>66</v>
      </c>
      <c r="I155" s="2">
        <v>3.05</v>
      </c>
      <c r="J155" s="2">
        <v>25</v>
      </c>
      <c r="K155" s="2">
        <v>28</v>
      </c>
      <c r="L155" s="2">
        <v>22</v>
      </c>
      <c r="M155" s="7">
        <f t="shared" si="0"/>
        <v>195</v>
      </c>
      <c r="N155" s="6">
        <f t="shared" si="53"/>
        <v>143.85000000000002</v>
      </c>
      <c r="O155" s="6">
        <f t="shared" si="54"/>
        <v>83.875</v>
      </c>
      <c r="P155" s="6">
        <f t="shared" si="55"/>
        <v>422.72500000000002</v>
      </c>
      <c r="Q155" s="23">
        <f t="shared" si="66"/>
        <v>5.1749999999999998</v>
      </c>
      <c r="R155" s="6">
        <f t="shared" si="56"/>
        <v>41.443627450980394</v>
      </c>
      <c r="S155" s="6">
        <f t="shared" si="57"/>
        <v>73.928571428571416</v>
      </c>
      <c r="T155" s="29">
        <f t="shared" si="61"/>
        <v>0.5</v>
      </c>
      <c r="U155" s="29">
        <f t="shared" si="64"/>
        <v>20.721813725490197</v>
      </c>
      <c r="V155" s="29">
        <f t="shared" si="65"/>
        <v>36.964285714285708</v>
      </c>
    </row>
    <row r="156" spans="2:22">
      <c r="B156" s="44"/>
      <c r="C156" s="44">
        <v>1</v>
      </c>
      <c r="D156" s="44" t="s">
        <v>12</v>
      </c>
      <c r="E156" s="44">
        <v>5.97</v>
      </c>
      <c r="F156" s="44" t="s">
        <v>37</v>
      </c>
      <c r="G156" s="44">
        <v>3.99</v>
      </c>
      <c r="H156" s="44" t="s">
        <v>57</v>
      </c>
      <c r="I156" s="44">
        <v>2.96</v>
      </c>
      <c r="J156" s="44">
        <v>26</v>
      </c>
      <c r="K156" s="44">
        <v>26</v>
      </c>
      <c r="L156" s="44">
        <v>21</v>
      </c>
      <c r="M156" s="45">
        <f t="shared" si="0"/>
        <v>194.02500000000001</v>
      </c>
      <c r="N156" s="45">
        <f t="shared" si="53"/>
        <v>129.67500000000001</v>
      </c>
      <c r="O156" s="45">
        <f t="shared" si="54"/>
        <v>77.699999999999989</v>
      </c>
      <c r="P156" s="45">
        <f t="shared" si="55"/>
        <v>401.40000000000003</v>
      </c>
      <c r="Q156" s="46">
        <f t="shared" ref="Q156:Q161" si="67">SUM((J156*E156)+(25*G156))/50</f>
        <v>5.0994000000000002</v>
      </c>
      <c r="R156" s="45">
        <f t="shared" ref="R156:R161" si="68">SUM((P156*100)/1020)</f>
        <v>39.352941176470587</v>
      </c>
      <c r="S156" s="45">
        <f t="shared" ref="S156:S161" si="69">SUM((Q156/7)*100)</f>
        <v>72.848571428571432</v>
      </c>
      <c r="T156" s="45">
        <f t="shared" si="61"/>
        <v>0.5</v>
      </c>
      <c r="U156" s="45">
        <f t="shared" si="64"/>
        <v>19.676470588235293</v>
      </c>
      <c r="V156" s="45">
        <f t="shared" si="65"/>
        <v>36.424285714285716</v>
      </c>
    </row>
    <row r="157" spans="2:22">
      <c r="B157" s="44"/>
      <c r="C157" s="44">
        <v>2</v>
      </c>
      <c r="D157" s="44" t="s">
        <v>12</v>
      </c>
      <c r="E157" s="44">
        <v>6.02</v>
      </c>
      <c r="F157" s="44" t="s">
        <v>19</v>
      </c>
      <c r="G157" s="44">
        <v>3.97</v>
      </c>
      <c r="H157" s="44" t="s">
        <v>43</v>
      </c>
      <c r="I157" s="44">
        <v>2.98</v>
      </c>
      <c r="J157" s="44">
        <v>26</v>
      </c>
      <c r="K157" s="44">
        <v>28</v>
      </c>
      <c r="L157" s="44">
        <v>18</v>
      </c>
      <c r="M157" s="45">
        <f t="shared" si="0"/>
        <v>195.64999999999998</v>
      </c>
      <c r="N157" s="45">
        <f t="shared" si="53"/>
        <v>138.95000000000002</v>
      </c>
      <c r="O157" s="45">
        <f t="shared" si="54"/>
        <v>67.05</v>
      </c>
      <c r="P157" s="45">
        <f t="shared" si="55"/>
        <v>401.65000000000003</v>
      </c>
      <c r="Q157" s="46">
        <f t="shared" si="67"/>
        <v>5.1153999999999993</v>
      </c>
      <c r="R157" s="45">
        <f t="shared" si="68"/>
        <v>39.377450980392155</v>
      </c>
      <c r="S157" s="45">
        <f t="shared" si="69"/>
        <v>73.077142857142846</v>
      </c>
      <c r="T157" s="45">
        <f t="shared" si="61"/>
        <v>0.5</v>
      </c>
      <c r="U157" s="45">
        <f t="shared" si="64"/>
        <v>19.688725490196077</v>
      </c>
      <c r="V157" s="45">
        <f t="shared" si="65"/>
        <v>36.538571428571423</v>
      </c>
    </row>
    <row r="158" spans="2:22">
      <c r="B158" s="44">
        <v>26</v>
      </c>
      <c r="C158" s="44">
        <v>3</v>
      </c>
      <c r="D158" s="44" t="s">
        <v>12</v>
      </c>
      <c r="E158" s="44">
        <v>6.05</v>
      </c>
      <c r="F158" s="44" t="s">
        <v>56</v>
      </c>
      <c r="G158" s="44">
        <v>4.01</v>
      </c>
      <c r="H158" s="44" t="s">
        <v>58</v>
      </c>
      <c r="I158" s="44">
        <v>3.02</v>
      </c>
      <c r="J158" s="44">
        <v>26</v>
      </c>
      <c r="K158" s="44">
        <v>18</v>
      </c>
      <c r="L158" s="44">
        <v>16</v>
      </c>
      <c r="M158" s="45">
        <f t="shared" si="0"/>
        <v>196.62499999999997</v>
      </c>
      <c r="N158" s="45">
        <f t="shared" si="53"/>
        <v>90.224999999999994</v>
      </c>
      <c r="O158" s="45">
        <f t="shared" si="54"/>
        <v>60.4</v>
      </c>
      <c r="P158" s="45">
        <f t="shared" si="55"/>
        <v>347.24999999999994</v>
      </c>
      <c r="Q158" s="46">
        <f t="shared" si="67"/>
        <v>5.1509999999999989</v>
      </c>
      <c r="R158" s="45">
        <f t="shared" si="68"/>
        <v>34.044117647058819</v>
      </c>
      <c r="S158" s="45">
        <f t="shared" si="69"/>
        <v>73.585714285714261</v>
      </c>
      <c r="T158" s="45">
        <f t="shared" si="61"/>
        <v>0.5</v>
      </c>
      <c r="U158" s="45">
        <f t="shared" si="64"/>
        <v>17.022058823529409</v>
      </c>
      <c r="V158" s="45">
        <f t="shared" si="65"/>
        <v>36.79285714285713</v>
      </c>
    </row>
    <row r="159" spans="2:22">
      <c r="B159" s="44"/>
      <c r="C159" s="44">
        <v>4</v>
      </c>
      <c r="D159" s="44" t="s">
        <v>13</v>
      </c>
      <c r="E159" s="44">
        <v>6.03</v>
      </c>
      <c r="F159" s="44" t="s">
        <v>32</v>
      </c>
      <c r="G159" s="44">
        <v>4.0199999999999996</v>
      </c>
      <c r="H159" s="44" t="s">
        <v>55</v>
      </c>
      <c r="I159" s="44">
        <v>2.97</v>
      </c>
      <c r="J159" s="44">
        <v>25</v>
      </c>
      <c r="K159" s="44">
        <v>26</v>
      </c>
      <c r="L159" s="44">
        <v>21</v>
      </c>
      <c r="M159" s="45">
        <f t="shared" si="0"/>
        <v>188.4375</v>
      </c>
      <c r="N159" s="45">
        <f t="shared" si="53"/>
        <v>130.64999999999998</v>
      </c>
      <c r="O159" s="45">
        <f t="shared" si="54"/>
        <v>77.962500000000006</v>
      </c>
      <c r="P159" s="45">
        <f t="shared" si="55"/>
        <v>397.04999999999995</v>
      </c>
      <c r="Q159" s="46">
        <f t="shared" si="67"/>
        <v>5.0250000000000004</v>
      </c>
      <c r="R159" s="45">
        <f t="shared" si="68"/>
        <v>38.92647058823529</v>
      </c>
      <c r="S159" s="45">
        <f t="shared" si="69"/>
        <v>71.785714285714292</v>
      </c>
      <c r="T159" s="45">
        <f t="shared" si="61"/>
        <v>0.5</v>
      </c>
      <c r="U159" s="45">
        <f t="shared" si="64"/>
        <v>19.463235294117645</v>
      </c>
      <c r="V159" s="45">
        <f t="shared" si="65"/>
        <v>35.892857142857146</v>
      </c>
    </row>
    <row r="160" spans="2:22">
      <c r="B160" s="44"/>
      <c r="C160" s="44">
        <v>5</v>
      </c>
      <c r="D160" s="44" t="s">
        <v>14</v>
      </c>
      <c r="E160" s="44">
        <v>6.03</v>
      </c>
      <c r="F160" s="44" t="s">
        <v>38</v>
      </c>
      <c r="G160" s="44">
        <v>4.01</v>
      </c>
      <c r="H160" s="44" t="s">
        <v>41</v>
      </c>
      <c r="I160" s="44">
        <v>3.04</v>
      </c>
      <c r="J160" s="44">
        <v>27</v>
      </c>
      <c r="K160" s="44">
        <v>24</v>
      </c>
      <c r="L160" s="44">
        <v>19</v>
      </c>
      <c r="M160" s="45">
        <f t="shared" si="0"/>
        <v>203.51249999999999</v>
      </c>
      <c r="N160" s="45">
        <f t="shared" si="53"/>
        <v>120.3</v>
      </c>
      <c r="O160" s="45">
        <f t="shared" si="54"/>
        <v>72.2</v>
      </c>
      <c r="P160" s="45">
        <f t="shared" si="55"/>
        <v>396.01249999999999</v>
      </c>
      <c r="Q160" s="46">
        <f t="shared" si="67"/>
        <v>5.2611999999999997</v>
      </c>
      <c r="R160" s="45">
        <f t="shared" si="68"/>
        <v>38.824754901960787</v>
      </c>
      <c r="S160" s="45">
        <f t="shared" si="69"/>
        <v>75.16</v>
      </c>
      <c r="T160" s="45">
        <f t="shared" si="61"/>
        <v>0.5</v>
      </c>
      <c r="U160" s="45">
        <f t="shared" si="64"/>
        <v>19.412377450980394</v>
      </c>
      <c r="V160" s="45">
        <f t="shared" si="65"/>
        <v>37.58</v>
      </c>
    </row>
    <row r="161" spans="2:22">
      <c r="B161" s="44"/>
      <c r="C161" s="44">
        <v>6</v>
      </c>
      <c r="D161" s="44" t="s">
        <v>12</v>
      </c>
      <c r="E161" s="44">
        <v>5.99</v>
      </c>
      <c r="F161" s="44" t="s">
        <v>37</v>
      </c>
      <c r="G161" s="44">
        <v>4</v>
      </c>
      <c r="H161" s="44" t="s">
        <v>59</v>
      </c>
      <c r="I161" s="44">
        <v>2.99</v>
      </c>
      <c r="J161" s="44">
        <v>26</v>
      </c>
      <c r="K161" s="44">
        <v>26</v>
      </c>
      <c r="L161" s="44">
        <v>17</v>
      </c>
      <c r="M161" s="45">
        <f t="shared" si="0"/>
        <v>194.67500000000001</v>
      </c>
      <c r="N161" s="45">
        <f t="shared" si="53"/>
        <v>130</v>
      </c>
      <c r="O161" s="45">
        <f t="shared" si="54"/>
        <v>63.537500000000009</v>
      </c>
      <c r="P161" s="45">
        <f t="shared" si="55"/>
        <v>388.21250000000003</v>
      </c>
      <c r="Q161" s="46">
        <f t="shared" si="67"/>
        <v>5.1147999999999998</v>
      </c>
      <c r="R161" s="45">
        <f t="shared" si="68"/>
        <v>38.060049019607845</v>
      </c>
      <c r="S161" s="45">
        <f t="shared" si="69"/>
        <v>73.068571428571431</v>
      </c>
      <c r="T161" s="45">
        <f t="shared" si="61"/>
        <v>0.5</v>
      </c>
      <c r="U161" s="45">
        <f t="shared" si="64"/>
        <v>19.030024509803923</v>
      </c>
      <c r="V161" s="45">
        <f t="shared" si="65"/>
        <v>36.534285714285716</v>
      </c>
    </row>
    <row r="162" spans="2:22">
      <c r="B162" s="47"/>
      <c r="C162" s="47">
        <v>1</v>
      </c>
      <c r="D162" s="47" t="s">
        <v>13</v>
      </c>
      <c r="E162" s="47">
        <v>5.91</v>
      </c>
      <c r="F162" s="47" t="s">
        <v>32</v>
      </c>
      <c r="G162" s="47">
        <v>3.79</v>
      </c>
      <c r="H162" s="47" t="s">
        <v>41</v>
      </c>
      <c r="I162" s="47">
        <v>2.91</v>
      </c>
      <c r="J162" s="47">
        <v>25</v>
      </c>
      <c r="K162" s="47"/>
      <c r="L162" s="47"/>
      <c r="M162" s="48">
        <f t="shared" si="0"/>
        <v>184.6875</v>
      </c>
      <c r="N162" s="48">
        <f t="shared" si="53"/>
        <v>0</v>
      </c>
      <c r="O162" s="48">
        <f t="shared" si="54"/>
        <v>0</v>
      </c>
      <c r="P162" s="48">
        <f t="shared" si="55"/>
        <v>184.6875</v>
      </c>
      <c r="Q162" s="49"/>
      <c r="R162" s="48"/>
    </row>
    <row r="163" spans="2:22">
      <c r="B163" s="47"/>
      <c r="C163" s="47">
        <v>2</v>
      </c>
      <c r="D163" s="47" t="s">
        <v>13</v>
      </c>
      <c r="E163" s="47">
        <v>5.96</v>
      </c>
      <c r="F163" s="47" t="s">
        <v>30</v>
      </c>
      <c r="G163" s="47">
        <v>3.81</v>
      </c>
      <c r="H163" s="47" t="s">
        <v>35</v>
      </c>
      <c r="I163" s="47">
        <v>2.9</v>
      </c>
      <c r="J163" s="47">
        <v>25</v>
      </c>
      <c r="K163" s="47"/>
      <c r="L163" s="47"/>
      <c r="M163" s="48">
        <f t="shared" si="0"/>
        <v>186.25</v>
      </c>
      <c r="N163" s="48">
        <f t="shared" si="53"/>
        <v>0</v>
      </c>
      <c r="O163" s="48">
        <f t="shared" si="54"/>
        <v>0</v>
      </c>
      <c r="P163" s="48">
        <f t="shared" si="55"/>
        <v>186.25</v>
      </c>
      <c r="Q163" s="49"/>
      <c r="R163" s="48"/>
    </row>
    <row r="164" spans="2:22">
      <c r="B164" s="47">
        <v>27</v>
      </c>
      <c r="C164" s="47">
        <v>3</v>
      </c>
      <c r="D164" s="47" t="s">
        <v>12</v>
      </c>
      <c r="E164" s="47">
        <v>6</v>
      </c>
      <c r="F164" s="47" t="s">
        <v>17</v>
      </c>
      <c r="G164" s="47">
        <v>3.83</v>
      </c>
      <c r="H164" s="47" t="s">
        <v>39</v>
      </c>
      <c r="I164" s="47">
        <v>2.98</v>
      </c>
      <c r="J164" s="47">
        <v>26</v>
      </c>
      <c r="K164" s="47"/>
      <c r="L164" s="47"/>
      <c r="M164" s="48">
        <f t="shared" si="0"/>
        <v>195</v>
      </c>
      <c r="N164" s="48">
        <f t="shared" si="53"/>
        <v>0</v>
      </c>
      <c r="O164" s="48">
        <f t="shared" si="54"/>
        <v>0</v>
      </c>
      <c r="P164" s="48">
        <f t="shared" si="55"/>
        <v>195</v>
      </c>
      <c r="Q164" s="49"/>
      <c r="R164" s="48"/>
    </row>
    <row r="165" spans="2:22">
      <c r="B165" s="47"/>
      <c r="C165" s="47">
        <v>4</v>
      </c>
      <c r="D165" s="47" t="s">
        <v>14</v>
      </c>
      <c r="E165" s="47">
        <v>5.9</v>
      </c>
      <c r="F165" s="47" t="s">
        <v>64</v>
      </c>
      <c r="G165" s="47">
        <v>3.85</v>
      </c>
      <c r="H165" s="47" t="s">
        <v>67</v>
      </c>
      <c r="I165" s="47">
        <v>2.95</v>
      </c>
      <c r="J165" s="47">
        <v>27</v>
      </c>
      <c r="K165" s="47"/>
      <c r="L165" s="47"/>
      <c r="M165" s="48">
        <f t="shared" si="0"/>
        <v>199.125</v>
      </c>
      <c r="N165" s="48">
        <f t="shared" si="53"/>
        <v>0</v>
      </c>
      <c r="O165" s="48">
        <f t="shared" si="54"/>
        <v>0</v>
      </c>
      <c r="P165" s="48">
        <f t="shared" si="55"/>
        <v>199.125</v>
      </c>
      <c r="Q165" s="49"/>
      <c r="R165" s="48"/>
    </row>
    <row r="166" spans="2:22">
      <c r="B166" s="47"/>
      <c r="C166" s="47">
        <v>5</v>
      </c>
      <c r="D166" s="47" t="s">
        <v>14</v>
      </c>
      <c r="E166" s="47">
        <v>5.97</v>
      </c>
      <c r="F166" s="47" t="s">
        <v>60</v>
      </c>
      <c r="G166" s="47">
        <v>3.91</v>
      </c>
      <c r="H166" s="47" t="s">
        <v>36</v>
      </c>
      <c r="I166" s="47">
        <v>2.99</v>
      </c>
      <c r="J166" s="47">
        <v>27</v>
      </c>
      <c r="K166" s="47"/>
      <c r="L166" s="47"/>
      <c r="M166" s="48">
        <f t="shared" si="0"/>
        <v>201.48750000000001</v>
      </c>
      <c r="N166" s="48">
        <f t="shared" si="53"/>
        <v>0</v>
      </c>
      <c r="O166" s="48">
        <f t="shared" si="54"/>
        <v>0</v>
      </c>
      <c r="P166" s="48">
        <f t="shared" si="55"/>
        <v>201.48750000000001</v>
      </c>
      <c r="Q166" s="49"/>
      <c r="R166" s="48"/>
    </row>
    <row r="167" spans="2:22">
      <c r="B167" s="47"/>
      <c r="C167" s="47">
        <v>6</v>
      </c>
      <c r="D167" s="47" t="s">
        <v>12</v>
      </c>
      <c r="E167" s="47">
        <v>5.92</v>
      </c>
      <c r="F167" s="47" t="s">
        <v>16</v>
      </c>
      <c r="G167" s="47">
        <v>3.93</v>
      </c>
      <c r="H167" s="47" t="s">
        <v>41</v>
      </c>
      <c r="I167" s="47">
        <v>2.97</v>
      </c>
      <c r="J167" s="47">
        <v>26</v>
      </c>
      <c r="K167" s="47"/>
      <c r="L167" s="47"/>
      <c r="M167" s="48">
        <f t="shared" si="0"/>
        <v>192.39999999999998</v>
      </c>
      <c r="N167" s="48">
        <f t="shared" si="53"/>
        <v>0</v>
      </c>
      <c r="O167" s="48">
        <f t="shared" si="54"/>
        <v>0</v>
      </c>
      <c r="P167" s="48">
        <f t="shared" si="55"/>
        <v>192.39999999999998</v>
      </c>
      <c r="Q167" s="49"/>
      <c r="R167" s="48"/>
    </row>
    <row r="168" spans="2:22">
      <c r="B168" s="47"/>
      <c r="C168" s="47">
        <v>1</v>
      </c>
      <c r="D168" s="47" t="s">
        <v>26</v>
      </c>
      <c r="E168" s="47">
        <v>6.22</v>
      </c>
      <c r="F168" s="47" t="s">
        <v>31</v>
      </c>
      <c r="G168" s="47">
        <v>4.01</v>
      </c>
      <c r="H168" s="47" t="s">
        <v>36</v>
      </c>
      <c r="I168" s="47">
        <v>3.01</v>
      </c>
      <c r="J168" s="47">
        <v>24</v>
      </c>
      <c r="K168" s="47"/>
      <c r="L168" s="47"/>
      <c r="M168" s="48">
        <f t="shared" si="0"/>
        <v>186.6</v>
      </c>
      <c r="N168" s="48">
        <f t="shared" si="53"/>
        <v>0</v>
      </c>
      <c r="O168" s="48">
        <f t="shared" si="54"/>
        <v>0</v>
      </c>
      <c r="P168" s="48">
        <f t="shared" si="55"/>
        <v>186.6</v>
      </c>
      <c r="Q168" s="49"/>
      <c r="R168" s="48"/>
    </row>
    <row r="169" spans="2:22">
      <c r="B169" s="47"/>
      <c r="C169" s="47">
        <v>2</v>
      </c>
      <c r="D169" s="47" t="s">
        <v>13</v>
      </c>
      <c r="E169" s="47">
        <v>6.01</v>
      </c>
      <c r="F169" s="47" t="s">
        <v>64</v>
      </c>
      <c r="G169" s="47">
        <v>4.03</v>
      </c>
      <c r="H169" s="47" t="s">
        <v>40</v>
      </c>
      <c r="I169" s="47">
        <v>2.99</v>
      </c>
      <c r="J169" s="47">
        <v>25</v>
      </c>
      <c r="K169" s="47"/>
      <c r="L169" s="47"/>
      <c r="M169" s="48">
        <f t="shared" si="0"/>
        <v>187.8125</v>
      </c>
      <c r="N169" s="48">
        <f t="shared" si="53"/>
        <v>0</v>
      </c>
      <c r="O169" s="48">
        <f t="shared" si="54"/>
        <v>0</v>
      </c>
      <c r="P169" s="48">
        <f t="shared" si="55"/>
        <v>187.8125</v>
      </c>
      <c r="Q169" s="49"/>
      <c r="R169" s="48"/>
    </row>
    <row r="170" spans="2:22">
      <c r="B170" s="47">
        <v>28</v>
      </c>
      <c r="C170" s="47">
        <v>3</v>
      </c>
      <c r="D170" s="47" t="s">
        <v>12</v>
      </c>
      <c r="E170" s="47">
        <v>6</v>
      </c>
      <c r="F170" s="47" t="s">
        <v>28</v>
      </c>
      <c r="G170" s="47">
        <v>4.05</v>
      </c>
      <c r="H170" s="47" t="s">
        <v>36</v>
      </c>
      <c r="I170" s="47">
        <v>2.97</v>
      </c>
      <c r="J170" s="47">
        <v>26</v>
      </c>
      <c r="K170" s="47"/>
      <c r="L170" s="47"/>
      <c r="M170" s="48">
        <f t="shared" si="0"/>
        <v>195</v>
      </c>
      <c r="N170" s="48">
        <f t="shared" si="53"/>
        <v>0</v>
      </c>
      <c r="O170" s="48">
        <f t="shared" si="54"/>
        <v>0</v>
      </c>
      <c r="P170" s="48">
        <f t="shared" si="55"/>
        <v>195</v>
      </c>
      <c r="Q170" s="49"/>
      <c r="R170" s="48"/>
    </row>
    <row r="171" spans="2:22">
      <c r="B171" s="47"/>
      <c r="C171" s="47">
        <v>4</v>
      </c>
      <c r="D171" s="47" t="s">
        <v>26</v>
      </c>
      <c r="E171" s="47">
        <v>6.03</v>
      </c>
      <c r="F171" s="47" t="s">
        <v>31</v>
      </c>
      <c r="G171" s="47">
        <v>4</v>
      </c>
      <c r="H171" s="47" t="s">
        <v>40</v>
      </c>
      <c r="I171" s="47">
        <v>2.89</v>
      </c>
      <c r="J171" s="47">
        <v>24</v>
      </c>
      <c r="K171" s="47"/>
      <c r="L171" s="47"/>
      <c r="M171" s="48">
        <f t="shared" si="0"/>
        <v>180.9</v>
      </c>
      <c r="N171" s="48">
        <f t="shared" si="53"/>
        <v>0</v>
      </c>
      <c r="O171" s="48">
        <f t="shared" si="54"/>
        <v>0</v>
      </c>
      <c r="P171" s="48">
        <f t="shared" si="55"/>
        <v>180.9</v>
      </c>
      <c r="Q171" s="49"/>
      <c r="R171" s="48"/>
    </row>
    <row r="172" spans="2:22">
      <c r="B172" s="47"/>
      <c r="C172" s="47">
        <v>5</v>
      </c>
      <c r="D172" s="47" t="s">
        <v>12</v>
      </c>
      <c r="E172" s="47">
        <v>6.05</v>
      </c>
      <c r="F172" s="47" t="s">
        <v>28</v>
      </c>
      <c r="G172" s="47">
        <v>3.99</v>
      </c>
      <c r="H172" s="47" t="s">
        <v>40</v>
      </c>
      <c r="I172" s="47">
        <v>3</v>
      </c>
      <c r="J172" s="47">
        <v>26</v>
      </c>
      <c r="K172" s="47"/>
      <c r="L172" s="47"/>
      <c r="M172" s="48">
        <f t="shared" si="0"/>
        <v>196.62499999999997</v>
      </c>
      <c r="N172" s="48">
        <f t="shared" si="53"/>
        <v>0</v>
      </c>
      <c r="O172" s="48">
        <f t="shared" si="54"/>
        <v>0</v>
      </c>
      <c r="P172" s="48">
        <f t="shared" si="55"/>
        <v>196.62499999999997</v>
      </c>
      <c r="Q172" s="49"/>
      <c r="R172" s="48"/>
    </row>
    <row r="173" spans="2:22">
      <c r="B173" s="47"/>
      <c r="C173" s="47">
        <v>6</v>
      </c>
      <c r="D173" s="47" t="s">
        <v>13</v>
      </c>
      <c r="E173" s="47">
        <v>6.03</v>
      </c>
      <c r="F173" s="47" t="s">
        <v>64</v>
      </c>
      <c r="G173" s="47">
        <v>3.98</v>
      </c>
      <c r="H173" s="47" t="s">
        <v>67</v>
      </c>
      <c r="I173" s="47">
        <v>3.03</v>
      </c>
      <c r="J173" s="47">
        <v>25</v>
      </c>
      <c r="K173" s="47"/>
      <c r="L173" s="47"/>
      <c r="M173" s="48">
        <f t="shared" si="0"/>
        <v>188.4375</v>
      </c>
      <c r="N173" s="48">
        <f t="shared" si="53"/>
        <v>0</v>
      </c>
      <c r="O173" s="48">
        <f t="shared" si="54"/>
        <v>0</v>
      </c>
      <c r="P173" s="48">
        <f t="shared" si="55"/>
        <v>188.4375</v>
      </c>
      <c r="Q173" s="49"/>
      <c r="R173" s="48"/>
    </row>
    <row r="174" spans="2:22"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</row>
    <row r="175" spans="2:22"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</row>
    <row r="176" spans="2:22"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</row>
    <row r="177" spans="2:17"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</row>
    <row r="178" spans="2:17"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</row>
    <row r="179" spans="2:17"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</row>
    <row r="180" spans="2:17"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</row>
  </sheetData>
  <mergeCells count="41">
    <mergeCell ref="B36:B41"/>
    <mergeCell ref="M3:P3"/>
    <mergeCell ref="Q3:Q4"/>
    <mergeCell ref="M2:Q2"/>
    <mergeCell ref="J2:J3"/>
    <mergeCell ref="K2:K3"/>
    <mergeCell ref="L2:L3"/>
    <mergeCell ref="D2:E3"/>
    <mergeCell ref="F2:G3"/>
    <mergeCell ref="H2:I3"/>
    <mergeCell ref="B6:B11"/>
    <mergeCell ref="B12:B17"/>
    <mergeCell ref="B18:B23"/>
    <mergeCell ref="B24:B29"/>
    <mergeCell ref="B30:B35"/>
    <mergeCell ref="B90:B95"/>
    <mergeCell ref="B96:B101"/>
    <mergeCell ref="B102:B107"/>
    <mergeCell ref="B108:B113"/>
    <mergeCell ref="B42:B47"/>
    <mergeCell ref="B48:B53"/>
    <mergeCell ref="B54:B59"/>
    <mergeCell ref="B60:B65"/>
    <mergeCell ref="B66:B71"/>
    <mergeCell ref="B72:B77"/>
    <mergeCell ref="U2:V2"/>
    <mergeCell ref="V3:V4"/>
    <mergeCell ref="B150:B155"/>
    <mergeCell ref="U3:U4"/>
    <mergeCell ref="R2:S2"/>
    <mergeCell ref="R3:R4"/>
    <mergeCell ref="S3:S4"/>
    <mergeCell ref="T2:T4"/>
    <mergeCell ref="B114:B119"/>
    <mergeCell ref="B120:B125"/>
    <mergeCell ref="B144:B149"/>
    <mergeCell ref="B138:B143"/>
    <mergeCell ref="B132:B137"/>
    <mergeCell ref="B126:B131"/>
    <mergeCell ref="B78:B83"/>
    <mergeCell ref="B84:B8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2023-10-10T14:13:05Z</dcterms:created>
  <dcterms:modified xsi:type="dcterms:W3CDTF">2023-12-08T12:30:41Z</dcterms:modified>
</cp:coreProperties>
</file>